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Y:\Fundusz Pożyczkowy TOR#10\Aktualne wzory dokumentów\"/>
    </mc:Choice>
  </mc:AlternateContent>
  <workbookProtection workbookAlgorithmName="SHA-512" workbookHashValue="iTplgXhZYj/4ED7xZv68G/oqbnbdSnOzs6E/B8i7wiH2lGItm0SeCe6Abawgb4GfMys9WqYWdrB6VZO+TrqGBA==" workbookSaltValue="DH1C+W+dfUmLS1YShhaNPA==" workbookSpinCount="100000" lockStructure="1"/>
  <bookViews>
    <workbookView xWindow="0" yWindow="0" windowWidth="28800" windowHeight="11835" tabRatio="729" firstSheet="1" activeTab="1"/>
  </bookViews>
  <sheets>
    <sheet name="Wsad" sheetId="28" state="hidden" r:id="rId1"/>
    <sheet name="Formularz_wniosku" sheetId="10" r:id="rId2"/>
    <sheet name="Biznesplan" sheetId="18" r:id="rId3"/>
    <sheet name="Wydatki w ramach przedsięwzięci" sheetId="20" r:id="rId4"/>
    <sheet name="Analiza finansowa" sheetId="19" r:id="rId5"/>
    <sheet name="Osobisty kwestionariusz wniosko" sheetId="21" r:id="rId6"/>
    <sheet name="Oświadczenie o MŚP" sheetId="22" state="hidden" r:id="rId7"/>
    <sheet name="Arkusz Oceny Projektu" sheetId="24" state="hidden" r:id="rId8"/>
    <sheet name="Protokół z posiedzenai KP" sheetId="25" state="hidden" r:id="rId9"/>
    <sheet name="Biznesplan (9)" sheetId="26" state="hidden" r:id="rId10"/>
    <sheet name="Biznesplan (10)" sheetId="27" state="hidden" r:id="rId11"/>
  </sheets>
  <definedNames>
    <definedName name="DG">Wsad!$D$2:$D$8</definedName>
    <definedName name="Komisja">Wsad!$J$2:$J$9</definedName>
    <definedName name="niedot">#REF!</definedName>
    <definedName name="rodz">Wsad!$B$2:$B$4</definedName>
    <definedName name="ROZL">Wsad!$C$2:$C$5</definedName>
    <definedName name="taknie">Wsad!$E$2:$E$4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85" i="19" l="1"/>
  <c r="AP286" i="19"/>
  <c r="AP287" i="19"/>
  <c r="AP288" i="19"/>
  <c r="AP289" i="19"/>
  <c r="AP290" i="19"/>
  <c r="AP291" i="19"/>
  <c r="AP292" i="19"/>
  <c r="AP293" i="19"/>
  <c r="AP294" i="19"/>
  <c r="AP295" i="19"/>
  <c r="AP296" i="19"/>
  <c r="AP297" i="19"/>
  <c r="AP298" i="19"/>
  <c r="AP299" i="19"/>
  <c r="AP284" i="19"/>
  <c r="AH285" i="19"/>
  <c r="AH286" i="19"/>
  <c r="AH287" i="19"/>
  <c r="AH288" i="19"/>
  <c r="AH289" i="19"/>
  <c r="AH290" i="19"/>
  <c r="AH291" i="19"/>
  <c r="AH292" i="19"/>
  <c r="AH293" i="19"/>
  <c r="AH294" i="19"/>
  <c r="AH295" i="19"/>
  <c r="AH296" i="19"/>
  <c r="AH297" i="19"/>
  <c r="AH298" i="19"/>
  <c r="AH299" i="19"/>
  <c r="AH284" i="19"/>
  <c r="Z285" i="19"/>
  <c r="Z286" i="19"/>
  <c r="Z287" i="19"/>
  <c r="Z288" i="19"/>
  <c r="Z289" i="19"/>
  <c r="Z290" i="19"/>
  <c r="Z291" i="19"/>
  <c r="Z292" i="19"/>
  <c r="Z293" i="19"/>
  <c r="Z294" i="19"/>
  <c r="Z295" i="19"/>
  <c r="Z296" i="19"/>
  <c r="Z297" i="19"/>
  <c r="Z298" i="19"/>
  <c r="Z299" i="19"/>
  <c r="Z284" i="19"/>
  <c r="R285" i="19"/>
  <c r="R286" i="19"/>
  <c r="R287" i="19"/>
  <c r="R288" i="19"/>
  <c r="R289" i="19"/>
  <c r="R290" i="19"/>
  <c r="R291" i="19"/>
  <c r="R292" i="19"/>
  <c r="R293" i="19"/>
  <c r="R294" i="19"/>
  <c r="R295" i="19"/>
  <c r="R296" i="19"/>
  <c r="R297" i="19"/>
  <c r="R298" i="19"/>
  <c r="R299" i="19"/>
  <c r="R284" i="19"/>
  <c r="J298" i="19"/>
  <c r="J299" i="19"/>
  <c r="J295" i="19"/>
  <c r="J296" i="19"/>
  <c r="J297" i="19"/>
  <c r="J290" i="19"/>
  <c r="J291" i="19"/>
  <c r="J292" i="19"/>
  <c r="J293" i="19"/>
  <c r="J294" i="19"/>
  <c r="J285" i="19"/>
  <c r="J286" i="19"/>
  <c r="J287" i="19"/>
  <c r="J288" i="19"/>
  <c r="J289" i="19"/>
  <c r="J284" i="19"/>
  <c r="AF180" i="19"/>
  <c r="AI180" i="19" s="1"/>
  <c r="AC180" i="19"/>
  <c r="AC179" i="19"/>
  <c r="AF179" i="19" s="1"/>
  <c r="AI179" i="19" s="1"/>
  <c r="AF178" i="19"/>
  <c r="AI178" i="19" s="1"/>
  <c r="AC178" i="19"/>
  <c r="AC176" i="19"/>
  <c r="AF176" i="19" s="1"/>
  <c r="AI176" i="19" s="1"/>
  <c r="AF175" i="19"/>
  <c r="AI175" i="19" s="1"/>
  <c r="AC175" i="19"/>
  <c r="AC174" i="19"/>
  <c r="AF174" i="19" s="1"/>
  <c r="AI174" i="19" s="1"/>
  <c r="AF173" i="19"/>
  <c r="AI173" i="19" s="1"/>
  <c r="AC173" i="19"/>
  <c r="AC172" i="19"/>
  <c r="AF172" i="19" s="1"/>
  <c r="AI172" i="19" s="1"/>
  <c r="P180" i="19"/>
  <c r="S180" i="19" s="1"/>
  <c r="M180" i="19"/>
  <c r="M179" i="19"/>
  <c r="P179" i="19" s="1"/>
  <c r="S179" i="19" s="1"/>
  <c r="P178" i="19"/>
  <c r="S178" i="19" s="1"/>
  <c r="M178" i="19"/>
  <c r="M176" i="19"/>
  <c r="P176" i="19" s="1"/>
  <c r="S176" i="19" s="1"/>
  <c r="P175" i="19"/>
  <c r="S175" i="19" s="1"/>
  <c r="M175" i="19"/>
  <c r="M174" i="19"/>
  <c r="P174" i="19" s="1"/>
  <c r="S174" i="19" s="1"/>
  <c r="P173" i="19"/>
  <c r="S173" i="19" s="1"/>
  <c r="M173" i="19"/>
  <c r="M172" i="19"/>
  <c r="P172" i="19" s="1"/>
  <c r="S172" i="19" s="1"/>
  <c r="AF171" i="19"/>
  <c r="AI171" i="19" s="1"/>
  <c r="AC171" i="19"/>
  <c r="AC170" i="19"/>
  <c r="AF170" i="19" s="1"/>
  <c r="AI170" i="19" s="1"/>
  <c r="AC169" i="19"/>
  <c r="AF169" i="19" s="1"/>
  <c r="AI169" i="19" s="1"/>
  <c r="M171" i="19"/>
  <c r="P171" i="19" s="1"/>
  <c r="S171" i="19" s="1"/>
  <c r="M170" i="19"/>
  <c r="P170" i="19" s="1"/>
  <c r="S170" i="19" s="1"/>
  <c r="P169" i="19"/>
  <c r="S169" i="19" s="1"/>
  <c r="M169" i="19"/>
  <c r="P167" i="19"/>
  <c r="S167" i="19" s="1"/>
  <c r="M167" i="19"/>
  <c r="AC167" i="19"/>
  <c r="AF167" i="19" s="1"/>
  <c r="AI167" i="19" s="1"/>
  <c r="AC165" i="19"/>
  <c r="AF165" i="19" s="1"/>
  <c r="AI165" i="19" s="1"/>
  <c r="AC164" i="19"/>
  <c r="AF164" i="19" s="1"/>
  <c r="AI164" i="19" s="1"/>
  <c r="AF163" i="19"/>
  <c r="AI163" i="19" s="1"/>
  <c r="AC163" i="19"/>
  <c r="AC162" i="19"/>
  <c r="AF162" i="19" s="1"/>
  <c r="AI162" i="19" s="1"/>
  <c r="AC161" i="19"/>
  <c r="AF161" i="19" s="1"/>
  <c r="AI161" i="19" s="1"/>
  <c r="AC160" i="19"/>
  <c r="AF160" i="19" s="1"/>
  <c r="AI160" i="19" s="1"/>
  <c r="AF159" i="19"/>
  <c r="AI159" i="19" s="1"/>
  <c r="AC159" i="19"/>
  <c r="AC158" i="19"/>
  <c r="AF158" i="19" s="1"/>
  <c r="AI158" i="19" s="1"/>
  <c r="AC157" i="19"/>
  <c r="AF157" i="19" s="1"/>
  <c r="AI157" i="19" s="1"/>
  <c r="AC156" i="19"/>
  <c r="AF156" i="19" s="1"/>
  <c r="AI156" i="19" s="1"/>
  <c r="AF155" i="19"/>
  <c r="AI155" i="19" s="1"/>
  <c r="AC155" i="19"/>
  <c r="AC154" i="19"/>
  <c r="AF154" i="19" s="1"/>
  <c r="AI154" i="19" s="1"/>
  <c r="AC153" i="19"/>
  <c r="AF153" i="19" s="1"/>
  <c r="AI153" i="19" s="1"/>
  <c r="AC152" i="19"/>
  <c r="AF152" i="19" s="1"/>
  <c r="AI152" i="19" s="1"/>
  <c r="AF151" i="19"/>
  <c r="AI151" i="19" s="1"/>
  <c r="AC151" i="19"/>
  <c r="AC150" i="19"/>
  <c r="AF150" i="19" s="1"/>
  <c r="AI150" i="19" s="1"/>
  <c r="AC149" i="19"/>
  <c r="AF149" i="19" s="1"/>
  <c r="AI149" i="19" s="1"/>
  <c r="P165" i="19"/>
  <c r="S165" i="19" s="1"/>
  <c r="M165" i="19"/>
  <c r="M164" i="19"/>
  <c r="P164" i="19" s="1"/>
  <c r="S164" i="19" s="1"/>
  <c r="M163" i="19"/>
  <c r="P163" i="19" s="1"/>
  <c r="S163" i="19" s="1"/>
  <c r="M162" i="19"/>
  <c r="P162" i="19" s="1"/>
  <c r="S162" i="19" s="1"/>
  <c r="P161" i="19"/>
  <c r="S161" i="19" s="1"/>
  <c r="M161" i="19"/>
  <c r="M160" i="19"/>
  <c r="P160" i="19" s="1"/>
  <c r="S160" i="19" s="1"/>
  <c r="M159" i="19"/>
  <c r="P159" i="19" s="1"/>
  <c r="S159" i="19" s="1"/>
  <c r="M158" i="19"/>
  <c r="P158" i="19" s="1"/>
  <c r="S158" i="19" s="1"/>
  <c r="P157" i="19"/>
  <c r="S157" i="19" s="1"/>
  <c r="M157" i="19"/>
  <c r="M156" i="19"/>
  <c r="P156" i="19" s="1"/>
  <c r="S156" i="19" s="1"/>
  <c r="M155" i="19"/>
  <c r="P155" i="19" s="1"/>
  <c r="S155" i="19" s="1"/>
  <c r="M154" i="19"/>
  <c r="P154" i="19" s="1"/>
  <c r="S154" i="19" s="1"/>
  <c r="P153" i="19"/>
  <c r="S153" i="19" s="1"/>
  <c r="M153" i="19"/>
  <c r="M152" i="19"/>
  <c r="P152" i="19" s="1"/>
  <c r="S152" i="19" s="1"/>
  <c r="M151" i="19"/>
  <c r="P151" i="19" s="1"/>
  <c r="S151" i="19" s="1"/>
  <c r="M150" i="19"/>
  <c r="P150" i="19" s="1"/>
  <c r="S150" i="19" s="1"/>
  <c r="P149" i="19"/>
  <c r="S149" i="19" s="1"/>
  <c r="M149" i="19"/>
  <c r="AC147" i="19"/>
  <c r="AF147" i="19" s="1"/>
  <c r="AI147" i="19" s="1"/>
  <c r="AC146" i="19"/>
  <c r="AF146" i="19" s="1"/>
  <c r="AI146" i="19" s="1"/>
  <c r="AF145" i="19"/>
  <c r="AI145" i="19" s="1"/>
  <c r="AC145" i="19"/>
  <c r="AC144" i="19"/>
  <c r="AF144" i="19" s="1"/>
  <c r="AI144" i="19" s="1"/>
  <c r="AC143" i="19"/>
  <c r="AF143" i="19" s="1"/>
  <c r="AC148" i="19"/>
  <c r="M147" i="19"/>
  <c r="P147" i="19" s="1"/>
  <c r="S147" i="19" s="1"/>
  <c r="P146" i="19"/>
  <c r="S146" i="19" s="1"/>
  <c r="M146" i="19"/>
  <c r="M145" i="19"/>
  <c r="P145" i="19" s="1"/>
  <c r="S145" i="19" s="1"/>
  <c r="M144" i="19"/>
  <c r="P144" i="19" s="1"/>
  <c r="S144" i="19" s="1"/>
  <c r="S143" i="19"/>
  <c r="P143" i="19"/>
  <c r="M143" i="19"/>
  <c r="M111" i="19"/>
  <c r="P111" i="19" s="1"/>
  <c r="S111" i="19" s="1"/>
  <c r="P110" i="19"/>
  <c r="S110" i="19" s="1"/>
  <c r="M110" i="19"/>
  <c r="M109" i="19"/>
  <c r="P109" i="19" s="1"/>
  <c r="S109" i="19" s="1"/>
  <c r="AC111" i="19"/>
  <c r="AF111" i="19" s="1"/>
  <c r="AI111" i="19" s="1"/>
  <c r="AC110" i="19"/>
  <c r="AF110" i="19" s="1"/>
  <c r="AI110" i="19" s="1"/>
  <c r="AF109" i="19"/>
  <c r="AI109" i="19" s="1"/>
  <c r="AC109" i="19"/>
  <c r="AC107" i="19"/>
  <c r="AF107" i="19" s="1"/>
  <c r="AI107" i="19" s="1"/>
  <c r="AC106" i="19"/>
  <c r="AF106" i="19" s="1"/>
  <c r="AI106" i="19" s="1"/>
  <c r="AC105" i="19"/>
  <c r="AF105" i="19" s="1"/>
  <c r="AI105" i="19" s="1"/>
  <c r="AF104" i="19"/>
  <c r="AI104" i="19" s="1"/>
  <c r="AC104" i="19"/>
  <c r="AC103" i="19"/>
  <c r="AF103" i="19" s="1"/>
  <c r="AI103" i="19" s="1"/>
  <c r="M107" i="19"/>
  <c r="P107" i="19" s="1"/>
  <c r="S107" i="19" s="1"/>
  <c r="M106" i="19"/>
  <c r="P106" i="19" s="1"/>
  <c r="S106" i="19" s="1"/>
  <c r="P105" i="19"/>
  <c r="S105" i="19" s="1"/>
  <c r="M105" i="19"/>
  <c r="M104" i="19"/>
  <c r="P104" i="19" s="1"/>
  <c r="S104" i="19" s="1"/>
  <c r="M103" i="19"/>
  <c r="P103" i="19" s="1"/>
  <c r="S103" i="19" s="1"/>
  <c r="AF102" i="19"/>
  <c r="AI102" i="19" s="1"/>
  <c r="AC102" i="19"/>
  <c r="AC101" i="19"/>
  <c r="AF101" i="19" s="1"/>
  <c r="AI101" i="19" s="1"/>
  <c r="AF100" i="19"/>
  <c r="AI100" i="19" s="1"/>
  <c r="AC100" i="19"/>
  <c r="M102" i="19"/>
  <c r="P102" i="19" s="1"/>
  <c r="S102" i="19" s="1"/>
  <c r="P101" i="19"/>
  <c r="S101" i="19" s="1"/>
  <c r="M101" i="19"/>
  <c r="M100" i="19"/>
  <c r="P100" i="19" s="1"/>
  <c r="S100" i="19" s="1"/>
  <c r="AF98" i="19"/>
  <c r="AI98" i="19" s="1"/>
  <c r="AC98" i="19"/>
  <c r="M98" i="19"/>
  <c r="P98" i="19" s="1"/>
  <c r="S98" i="19" s="1"/>
  <c r="AC96" i="19"/>
  <c r="AF96" i="19" s="1"/>
  <c r="AI96" i="19" s="1"/>
  <c r="AC95" i="19"/>
  <c r="AF95" i="19" s="1"/>
  <c r="AI95" i="19" s="1"/>
  <c r="AF94" i="19"/>
  <c r="AI94" i="19" s="1"/>
  <c r="AC94" i="19"/>
  <c r="AC93" i="19"/>
  <c r="AF93" i="19" s="1"/>
  <c r="AI93" i="19" s="1"/>
  <c r="AC92" i="19"/>
  <c r="AF92" i="19" s="1"/>
  <c r="AI92" i="19" s="1"/>
  <c r="AC91" i="19"/>
  <c r="AF91" i="19" s="1"/>
  <c r="AI91" i="19" s="1"/>
  <c r="AF90" i="19"/>
  <c r="AI90" i="19" s="1"/>
  <c r="AC90" i="19"/>
  <c r="AC89" i="19"/>
  <c r="AF89" i="19" s="1"/>
  <c r="AI89" i="19" s="1"/>
  <c r="AC88" i="19"/>
  <c r="AF88" i="19" s="1"/>
  <c r="AI88" i="19" s="1"/>
  <c r="AC87" i="19"/>
  <c r="AF87" i="19" s="1"/>
  <c r="AI87" i="19" s="1"/>
  <c r="AF86" i="19"/>
  <c r="AI86" i="19" s="1"/>
  <c r="AC86" i="19"/>
  <c r="AC85" i="19"/>
  <c r="AF85" i="19" s="1"/>
  <c r="AI85" i="19" s="1"/>
  <c r="AC84" i="19"/>
  <c r="AF84" i="19" s="1"/>
  <c r="AI84" i="19" s="1"/>
  <c r="AC83" i="19"/>
  <c r="AF83" i="19" s="1"/>
  <c r="AI83" i="19" s="1"/>
  <c r="AF82" i="19"/>
  <c r="AI82" i="19" s="1"/>
  <c r="AC82" i="19"/>
  <c r="AC81" i="19"/>
  <c r="AF81" i="19" s="1"/>
  <c r="AI81" i="19" s="1"/>
  <c r="AC80" i="19"/>
  <c r="AF80" i="19" s="1"/>
  <c r="AI80" i="19" s="1"/>
  <c r="M96" i="19"/>
  <c r="P96" i="19" s="1"/>
  <c r="S96" i="19" s="1"/>
  <c r="M95" i="19"/>
  <c r="P95" i="19" s="1"/>
  <c r="S95" i="19" s="1"/>
  <c r="P94" i="19"/>
  <c r="S94" i="19" s="1"/>
  <c r="M94" i="19"/>
  <c r="M93" i="19"/>
  <c r="P93" i="19" s="1"/>
  <c r="S93" i="19" s="1"/>
  <c r="M92" i="19"/>
  <c r="P92" i="19" s="1"/>
  <c r="S92" i="19" s="1"/>
  <c r="M91" i="19"/>
  <c r="P91" i="19" s="1"/>
  <c r="S91" i="19" s="1"/>
  <c r="P90" i="19"/>
  <c r="S90" i="19" s="1"/>
  <c r="M90" i="19"/>
  <c r="M89" i="19"/>
  <c r="P89" i="19" s="1"/>
  <c r="S89" i="19" s="1"/>
  <c r="M88" i="19"/>
  <c r="P88" i="19" s="1"/>
  <c r="S88" i="19" s="1"/>
  <c r="M87" i="19"/>
  <c r="P87" i="19" s="1"/>
  <c r="S87" i="19" s="1"/>
  <c r="P86" i="19"/>
  <c r="S86" i="19" s="1"/>
  <c r="M86" i="19"/>
  <c r="M85" i="19"/>
  <c r="P85" i="19" s="1"/>
  <c r="S85" i="19" s="1"/>
  <c r="M84" i="19"/>
  <c r="P84" i="19" s="1"/>
  <c r="S84" i="19" s="1"/>
  <c r="M83" i="19"/>
  <c r="P83" i="19" s="1"/>
  <c r="S83" i="19" s="1"/>
  <c r="P82" i="19"/>
  <c r="S82" i="19" s="1"/>
  <c r="M82" i="19"/>
  <c r="M81" i="19"/>
  <c r="P81" i="19" s="1"/>
  <c r="S81" i="19" s="1"/>
  <c r="M80" i="19"/>
  <c r="P80" i="19" s="1"/>
  <c r="S80" i="19" s="1"/>
  <c r="AC75" i="19"/>
  <c r="AF75" i="19"/>
  <c r="AI75" i="19" s="1"/>
  <c r="AC76" i="19"/>
  <c r="AF76" i="19" s="1"/>
  <c r="AI76" i="19" s="1"/>
  <c r="AC77" i="19"/>
  <c r="AF77" i="19"/>
  <c r="AI77" i="19" s="1"/>
  <c r="AC78" i="19"/>
  <c r="AF78" i="19" s="1"/>
  <c r="AI78" i="19" s="1"/>
  <c r="AF74" i="19"/>
  <c r="AI74" i="19"/>
  <c r="AC74" i="19"/>
  <c r="R278" i="19"/>
  <c r="R279" i="19"/>
  <c r="R280" i="19"/>
  <c r="R281" i="19"/>
  <c r="J278" i="19"/>
  <c r="J279" i="19"/>
  <c r="J280" i="19"/>
  <c r="J281" i="19"/>
  <c r="J277" i="19"/>
  <c r="AE17" i="19"/>
  <c r="P5" i="19"/>
  <c r="S5" i="19"/>
  <c r="V5" i="19"/>
  <c r="Y5" i="19"/>
  <c r="AB5" i="19" s="1"/>
  <c r="AE5" i="19" s="1"/>
  <c r="AH5" i="19" s="1"/>
  <c r="AK5" i="19" s="1"/>
  <c r="AN5" i="19" s="1"/>
  <c r="AQ5" i="19" s="1"/>
  <c r="M5" i="19"/>
  <c r="J249" i="19"/>
  <c r="J248" i="19"/>
  <c r="J247" i="19"/>
  <c r="J245" i="19"/>
  <c r="J244" i="19"/>
  <c r="J243" i="19"/>
  <c r="J242" i="19"/>
  <c r="J241" i="19"/>
  <c r="J240" i="19"/>
  <c r="J239" i="19"/>
  <c r="J238" i="19"/>
  <c r="J236" i="19"/>
  <c r="J234" i="19"/>
  <c r="J233" i="19"/>
  <c r="J232" i="19"/>
  <c r="J231" i="19"/>
  <c r="J230" i="19"/>
  <c r="J229" i="19"/>
  <c r="J228" i="19"/>
  <c r="J227" i="19"/>
  <c r="J226" i="19"/>
  <c r="J225" i="19"/>
  <c r="J223" i="19"/>
  <c r="J222" i="19"/>
  <c r="J221" i="19"/>
  <c r="J220" i="19"/>
  <c r="J219" i="19"/>
  <c r="J218" i="19"/>
  <c r="J213" i="19"/>
  <c r="J214" i="19"/>
  <c r="J215" i="19"/>
  <c r="J216" i="19"/>
  <c r="AI143" i="19" l="1"/>
  <c r="AI148" i="19" s="1"/>
  <c r="AF148" i="19"/>
  <c r="A61" i="25"/>
  <c r="A63" i="25" s="1"/>
  <c r="A65" i="25" s="1"/>
  <c r="A67" i="25" s="1"/>
  <c r="A48" i="25"/>
  <c r="A53" i="25" s="1"/>
  <c r="A15" i="25"/>
  <c r="A19" i="25" s="1"/>
  <c r="A23" i="25" s="1"/>
  <c r="A27" i="25" s="1"/>
  <c r="M75" i="19" l="1"/>
  <c r="P75" i="19"/>
  <c r="S75" i="19" s="1"/>
  <c r="M76" i="19"/>
  <c r="P76" i="19" s="1"/>
  <c r="S76" i="19" s="1"/>
  <c r="M77" i="19"/>
  <c r="P77" i="19"/>
  <c r="S77" i="19"/>
  <c r="M78" i="19"/>
  <c r="P78" i="19" s="1"/>
  <c r="S78" i="19" s="1"/>
  <c r="M74" i="19"/>
  <c r="P74" i="19" s="1"/>
  <c r="S74" i="19" s="1"/>
  <c r="L186" i="24" l="1"/>
  <c r="AA188" i="24"/>
  <c r="AA55" i="24" s="1"/>
  <c r="AA186" i="24"/>
  <c r="AA53" i="24" s="1"/>
  <c r="AA182" i="24"/>
  <c r="AA49" i="24" s="1"/>
  <c r="AA177" i="24"/>
  <c r="AA190" i="24" s="1"/>
  <c r="W163" i="24"/>
  <c r="AA163" i="24" s="1"/>
  <c r="AA41" i="24" s="1"/>
  <c r="AA165" i="24"/>
  <c r="AA167" i="24"/>
  <c r="AA169" i="24"/>
  <c r="AA171" i="24"/>
  <c r="AA173" i="24"/>
  <c r="AA175" i="24"/>
  <c r="AA157" i="24"/>
  <c r="AA37" i="24" s="1"/>
  <c r="AA153" i="24"/>
  <c r="AA33" i="24" s="1"/>
  <c r="AA142" i="24"/>
  <c r="AA25" i="24" s="1"/>
  <c r="AA147" i="24"/>
  <c r="AA29" i="24" s="1"/>
  <c r="AA136" i="24"/>
  <c r="AA21" i="24" s="1"/>
  <c r="A136" i="24"/>
  <c r="A142" i="24" s="1"/>
  <c r="A147" i="24" s="1"/>
  <c r="A153" i="24" s="1"/>
  <c r="A157" i="24" s="1"/>
  <c r="A163" i="24" s="1"/>
  <c r="A177" i="24" s="1"/>
  <c r="A182" i="24" s="1"/>
  <c r="AA45" i="24" l="1"/>
  <c r="Z15" i="24" s="1"/>
  <c r="A165" i="24"/>
  <c r="A167" i="24" s="1"/>
  <c r="A169" i="24" s="1"/>
  <c r="A171" i="24" s="1"/>
  <c r="A173" i="24" s="1"/>
  <c r="A175" i="24" s="1"/>
  <c r="F90" i="24"/>
  <c r="F89" i="24"/>
  <c r="F88" i="24"/>
  <c r="G77" i="24"/>
  <c r="G72" i="24"/>
  <c r="G74" i="24" s="1"/>
  <c r="I55" i="24"/>
  <c r="L188" i="24" s="1"/>
  <c r="A21" i="24"/>
  <c r="A25" i="24" s="1"/>
  <c r="A29" i="24" s="1"/>
  <c r="A33" i="24" s="1"/>
  <c r="A37" i="24" s="1"/>
  <c r="A41" i="24" s="1"/>
  <c r="A45" i="24" s="1"/>
  <c r="A49" i="24" s="1"/>
  <c r="A53" i="24" s="1"/>
  <c r="A55" i="24" s="1"/>
  <c r="A57" i="24" s="1"/>
  <c r="A64" i="24" s="1"/>
  <c r="G13" i="24"/>
  <c r="G11" i="24"/>
  <c r="M12" i="19" l="1"/>
  <c r="P12" i="19" s="1"/>
  <c r="S12" i="19" s="1"/>
  <c r="V12" i="19" s="1"/>
  <c r="Y12" i="19" s="1"/>
  <c r="AB12" i="19" s="1"/>
  <c r="AE12" i="19" s="1"/>
  <c r="AH12" i="19" s="1"/>
  <c r="AK12" i="19" s="1"/>
  <c r="AN12" i="19" s="1"/>
  <c r="AQ12" i="19" s="1"/>
  <c r="M15" i="19"/>
  <c r="P15" i="19" s="1"/>
  <c r="S15" i="19" s="1"/>
  <c r="V15" i="19" s="1"/>
  <c r="Y15" i="19" s="1"/>
  <c r="AB15" i="19" s="1"/>
  <c r="AE15" i="19" s="1"/>
  <c r="AH15" i="19" s="1"/>
  <c r="AK15" i="19" s="1"/>
  <c r="AN15" i="19" s="1"/>
  <c r="AQ15" i="19" s="1"/>
  <c r="M16" i="19"/>
  <c r="P16" i="19" s="1"/>
  <c r="S16" i="19" s="1"/>
  <c r="V16" i="19" s="1"/>
  <c r="Y16" i="19" s="1"/>
  <c r="AB16" i="19" s="1"/>
  <c r="AE16" i="19" s="1"/>
  <c r="AH16" i="19" s="1"/>
  <c r="AK16" i="19" s="1"/>
  <c r="AN16" i="19" s="1"/>
  <c r="AQ16" i="19" s="1"/>
  <c r="M17" i="19"/>
  <c r="P17" i="19"/>
  <c r="S17" i="19" s="1"/>
  <c r="V17" i="19" s="1"/>
  <c r="Y17" i="19" s="1"/>
  <c r="AB17" i="19" s="1"/>
  <c r="AH17" i="19" s="1"/>
  <c r="AK17" i="19" s="1"/>
  <c r="AN17" i="19" s="1"/>
  <c r="AQ17" i="19" s="1"/>
  <c r="M18" i="19"/>
  <c r="P18" i="19" s="1"/>
  <c r="S18" i="19" s="1"/>
  <c r="V18" i="19" s="1"/>
  <c r="Y18" i="19" s="1"/>
  <c r="AB18" i="19" s="1"/>
  <c r="AE18" i="19" s="1"/>
  <c r="AH18" i="19" s="1"/>
  <c r="AK18" i="19" s="1"/>
  <c r="AN18" i="19" s="1"/>
  <c r="AQ18" i="19" s="1"/>
  <c r="M19" i="19"/>
  <c r="P19" i="19" s="1"/>
  <c r="S19" i="19" s="1"/>
  <c r="V19" i="19" s="1"/>
  <c r="Y19" i="19" s="1"/>
  <c r="AB19" i="19" s="1"/>
  <c r="AE19" i="19" s="1"/>
  <c r="AH19" i="19" s="1"/>
  <c r="AK19" i="19" s="1"/>
  <c r="AN19" i="19" s="1"/>
  <c r="AQ19" i="19" s="1"/>
  <c r="M20" i="19"/>
  <c r="P20" i="19" s="1"/>
  <c r="S20" i="19" s="1"/>
  <c r="V20" i="19" s="1"/>
  <c r="Y20" i="19" s="1"/>
  <c r="AB20" i="19" s="1"/>
  <c r="AE20" i="19" s="1"/>
  <c r="AH20" i="19" s="1"/>
  <c r="AK20" i="19" s="1"/>
  <c r="AN20" i="19" s="1"/>
  <c r="AQ20" i="19" s="1"/>
  <c r="M21" i="19"/>
  <c r="P21" i="19"/>
  <c r="S21" i="19" s="1"/>
  <c r="V21" i="19" s="1"/>
  <c r="Y21" i="19" s="1"/>
  <c r="AB21" i="19" s="1"/>
  <c r="AE21" i="19" s="1"/>
  <c r="AH21" i="19" s="1"/>
  <c r="AK21" i="19" s="1"/>
  <c r="AN21" i="19" s="1"/>
  <c r="AQ21" i="19" s="1"/>
  <c r="M22" i="19"/>
  <c r="P22" i="19" s="1"/>
  <c r="S22" i="19" s="1"/>
  <c r="V22" i="19" s="1"/>
  <c r="Y22" i="19" s="1"/>
  <c r="AB22" i="19" s="1"/>
  <c r="AE22" i="19" s="1"/>
  <c r="AH22" i="19" s="1"/>
  <c r="AK22" i="19" s="1"/>
  <c r="AN22" i="19" s="1"/>
  <c r="AQ22" i="19" s="1"/>
  <c r="M23" i="19"/>
  <c r="P23" i="19" s="1"/>
  <c r="S23" i="19" s="1"/>
  <c r="V23" i="19" s="1"/>
  <c r="Y23" i="19" s="1"/>
  <c r="AB23" i="19" s="1"/>
  <c r="AE23" i="19" s="1"/>
  <c r="AH23" i="19" s="1"/>
  <c r="AK23" i="19" s="1"/>
  <c r="AN23" i="19" s="1"/>
  <c r="AQ23" i="19" s="1"/>
  <c r="M24" i="19"/>
  <c r="P24" i="19" s="1"/>
  <c r="S24" i="19" s="1"/>
  <c r="V24" i="19" s="1"/>
  <c r="Y24" i="19" s="1"/>
  <c r="AB24" i="19" s="1"/>
  <c r="AE24" i="19" s="1"/>
  <c r="AH24" i="19" s="1"/>
  <c r="AK24" i="19" s="1"/>
  <c r="AN24" i="19" s="1"/>
  <c r="AQ24" i="19" s="1"/>
  <c r="M25" i="19"/>
  <c r="P25" i="19"/>
  <c r="S25" i="19" s="1"/>
  <c r="V25" i="19" s="1"/>
  <c r="Y25" i="19" s="1"/>
  <c r="AB25" i="19" s="1"/>
  <c r="AE25" i="19" s="1"/>
  <c r="AH25" i="19" s="1"/>
  <c r="AK25" i="19" s="1"/>
  <c r="AN25" i="19" s="1"/>
  <c r="AQ25" i="19" s="1"/>
  <c r="M26" i="19"/>
  <c r="P26" i="19"/>
  <c r="S26" i="19" s="1"/>
  <c r="V26" i="19" s="1"/>
  <c r="Y26" i="19" s="1"/>
  <c r="AB26" i="19" s="1"/>
  <c r="AE26" i="19" s="1"/>
  <c r="AH26" i="19" s="1"/>
  <c r="AK26" i="19" s="1"/>
  <c r="AN26" i="19" s="1"/>
  <c r="AQ26" i="19" s="1"/>
  <c r="M27" i="19"/>
  <c r="P27" i="19" s="1"/>
  <c r="S27" i="19" s="1"/>
  <c r="V27" i="19" s="1"/>
  <c r="Y27" i="19" s="1"/>
  <c r="AB27" i="19" s="1"/>
  <c r="AE27" i="19" s="1"/>
  <c r="AH27" i="19" s="1"/>
  <c r="AK27" i="19" s="1"/>
  <c r="AN27" i="19" s="1"/>
  <c r="AQ27" i="19" s="1"/>
  <c r="M6" i="19"/>
  <c r="P6" i="19" s="1"/>
  <c r="S6" i="19" s="1"/>
  <c r="V6" i="19" s="1"/>
  <c r="Y6" i="19" s="1"/>
  <c r="AB6" i="19" s="1"/>
  <c r="AE6" i="19" s="1"/>
  <c r="AH6" i="19" s="1"/>
  <c r="AK6" i="19" s="1"/>
  <c r="AN6" i="19" s="1"/>
  <c r="AQ6" i="19" s="1"/>
  <c r="M7" i="19"/>
  <c r="P7" i="19"/>
  <c r="S7" i="19" s="1"/>
  <c r="V7" i="19" s="1"/>
  <c r="Y7" i="19" s="1"/>
  <c r="AB7" i="19" s="1"/>
  <c r="AE7" i="19" s="1"/>
  <c r="AH7" i="19" s="1"/>
  <c r="AK7" i="19" s="1"/>
  <c r="AN7" i="19" s="1"/>
  <c r="AQ7" i="19" s="1"/>
  <c r="M8" i="19"/>
  <c r="P8" i="19" s="1"/>
  <c r="S8" i="19" s="1"/>
  <c r="V8" i="19" s="1"/>
  <c r="Y8" i="19" s="1"/>
  <c r="AB8" i="19" s="1"/>
  <c r="AE8" i="19" s="1"/>
  <c r="AH8" i="19" s="1"/>
  <c r="AK8" i="19" s="1"/>
  <c r="AN8" i="19" s="1"/>
  <c r="AQ8" i="19" s="1"/>
  <c r="A290" i="22" l="1"/>
  <c r="A233" i="22"/>
  <c r="A175" i="22"/>
  <c r="S33" i="22"/>
  <c r="S24" i="22" l="1"/>
  <c r="Q35" i="22" l="1"/>
  <c r="S26" i="22"/>
  <c r="S34" i="22"/>
  <c r="S27" i="22"/>
  <c r="B4" i="22"/>
  <c r="K18" i="22" s="1"/>
  <c r="A301" i="22"/>
  <c r="A302" i="22" s="1"/>
  <c r="A307" i="22" s="1"/>
  <c r="A309" i="22" s="1"/>
  <c r="A311" i="22" s="1"/>
  <c r="A244" i="22"/>
  <c r="A245" i="22" s="1"/>
  <c r="A250" i="22" s="1"/>
  <c r="A252" i="22" s="1"/>
  <c r="A254" i="22" s="1"/>
  <c r="A188" i="22"/>
  <c r="A192" i="22" s="1"/>
  <c r="A194" i="22" s="1"/>
  <c r="A196" i="22" s="1"/>
  <c r="K185" i="22"/>
  <c r="P36" i="22"/>
  <c r="P37" i="22" s="1"/>
  <c r="P38" i="22" s="1"/>
  <c r="P39" i="22" s="1"/>
  <c r="P29" i="22"/>
  <c r="P30" i="22" s="1"/>
  <c r="P31" i="22" s="1"/>
  <c r="P32" i="22" s="1"/>
  <c r="A21" i="22"/>
  <c r="A22" i="22" s="1"/>
  <c r="A26" i="22" s="1"/>
  <c r="A33" i="22" s="1"/>
  <c r="A43" i="22" s="1"/>
  <c r="A45" i="22" s="1"/>
  <c r="A47" i="22" s="1"/>
  <c r="A49" i="22" s="1"/>
  <c r="A51" i="22" s="1"/>
  <c r="A61" i="22" s="1"/>
  <c r="Q32" i="22" l="1"/>
  <c r="Q28" i="22"/>
  <c r="Q30" i="22"/>
  <c r="Q29" i="22"/>
  <c r="Q31" i="22"/>
  <c r="Q36" i="22"/>
  <c r="Q38" i="22"/>
  <c r="Q37" i="22"/>
  <c r="Q39" i="22"/>
  <c r="B17" i="18" l="1"/>
  <c r="B14" i="18"/>
  <c r="G8" i="24" s="1"/>
  <c r="M69" i="21" l="1"/>
  <c r="M65" i="21" s="1"/>
  <c r="Z63" i="21"/>
  <c r="K63" i="21"/>
  <c r="A11" i="21"/>
  <c r="A13" i="21" s="1"/>
  <c r="A15" i="21" s="1"/>
  <c r="A17" i="21" s="1"/>
  <c r="A19" i="21" s="1"/>
  <c r="I19" i="21" s="1"/>
  <c r="A21" i="21" s="1"/>
  <c r="A24" i="21" s="1"/>
  <c r="N378" i="19"/>
  <c r="R378" i="19"/>
  <c r="V378" i="19"/>
  <c r="Z378" i="19"/>
  <c r="AD378" i="19"/>
  <c r="AH378" i="19"/>
  <c r="J378" i="19"/>
  <c r="A380" i="19"/>
  <c r="A381" i="19" s="1"/>
  <c r="A382" i="19" s="1"/>
  <c r="A383" i="19" s="1"/>
  <c r="AD370" i="19"/>
  <c r="N374" i="19"/>
  <c r="R374" i="19"/>
  <c r="V374" i="19"/>
  <c r="Z374" i="19"/>
  <c r="Z370" i="19" s="1"/>
  <c r="AD374" i="19"/>
  <c r="AH374" i="19"/>
  <c r="J374" i="19"/>
  <c r="A374" i="19"/>
  <c r="A377" i="19" s="1"/>
  <c r="N371" i="19"/>
  <c r="R371" i="19"/>
  <c r="R370" i="19" s="1"/>
  <c r="V371" i="19"/>
  <c r="V370" i="19" s="1"/>
  <c r="Z371" i="19"/>
  <c r="AD371" i="19"/>
  <c r="AH371" i="19"/>
  <c r="AH370" i="19" s="1"/>
  <c r="J371" i="19"/>
  <c r="J370" i="19" s="1"/>
  <c r="J367" i="19"/>
  <c r="N358" i="19"/>
  <c r="R358" i="19"/>
  <c r="V358" i="19"/>
  <c r="Z358" i="19"/>
  <c r="AD358" i="19"/>
  <c r="AD367" i="19" s="1"/>
  <c r="AD385" i="19" s="1"/>
  <c r="AH358" i="19"/>
  <c r="J358" i="19"/>
  <c r="A360" i="19"/>
  <c r="A361" i="19" s="1"/>
  <c r="A362" i="19" s="1"/>
  <c r="A363" i="19" s="1"/>
  <c r="A364" i="19" s="1"/>
  <c r="A365" i="19" s="1"/>
  <c r="A366" i="19" s="1"/>
  <c r="N349" i="19"/>
  <c r="N367" i="19" s="1"/>
  <c r="R349" i="19"/>
  <c r="R367" i="19" s="1"/>
  <c r="V349" i="19"/>
  <c r="V367" i="19" s="1"/>
  <c r="Z349" i="19"/>
  <c r="AD349" i="19"/>
  <c r="AH349" i="19"/>
  <c r="AH367" i="19" s="1"/>
  <c r="AH385" i="19" s="1"/>
  <c r="J349" i="19"/>
  <c r="A351" i="19"/>
  <c r="A352" i="19" s="1"/>
  <c r="A353" i="19" s="1"/>
  <c r="A354" i="19" s="1"/>
  <c r="A355" i="19" s="1"/>
  <c r="A356" i="19" s="1"/>
  <c r="A357" i="19" s="1"/>
  <c r="AT315" i="19"/>
  <c r="AT314" i="19"/>
  <c r="AL315" i="19"/>
  <c r="AL314" i="19"/>
  <c r="AD315" i="19"/>
  <c r="AD314" i="19"/>
  <c r="V315" i="19"/>
  <c r="V314" i="19"/>
  <c r="N315" i="19"/>
  <c r="N314" i="19"/>
  <c r="AT312" i="19"/>
  <c r="AT311" i="19"/>
  <c r="AT310" i="19"/>
  <c r="AT309" i="19"/>
  <c r="AL312" i="19"/>
  <c r="AL311" i="19"/>
  <c r="AL310" i="19"/>
  <c r="AL309" i="19"/>
  <c r="AD312" i="19"/>
  <c r="AD311" i="19"/>
  <c r="AD310" i="19"/>
  <c r="AD309" i="19"/>
  <c r="V312" i="19"/>
  <c r="V311" i="19"/>
  <c r="V310" i="19"/>
  <c r="V309" i="19"/>
  <c r="N310" i="19"/>
  <c r="N311" i="19"/>
  <c r="N312" i="19"/>
  <c r="N309" i="19"/>
  <c r="AT306" i="19"/>
  <c r="AL306" i="19"/>
  <c r="AD306" i="19"/>
  <c r="V306" i="19"/>
  <c r="N306" i="19"/>
  <c r="A304" i="19"/>
  <c r="A305" i="19" s="1"/>
  <c r="A306" i="19" s="1"/>
  <c r="A307" i="19" s="1"/>
  <c r="N303" i="19"/>
  <c r="AT303" i="19"/>
  <c r="AL303" i="19"/>
  <c r="AD303" i="19"/>
  <c r="V303" i="19"/>
  <c r="AT302" i="19"/>
  <c r="AL302" i="19"/>
  <c r="AD302" i="19"/>
  <c r="V302" i="19"/>
  <c r="N302" i="19"/>
  <c r="R301" i="19"/>
  <c r="V301" i="19" s="1"/>
  <c r="Z301" i="19"/>
  <c r="Z304" i="19" s="1"/>
  <c r="AH301" i="19"/>
  <c r="AH304" i="19" s="1"/>
  <c r="AL304" i="19" s="1"/>
  <c r="AP301" i="19"/>
  <c r="AP304" i="19" s="1"/>
  <c r="AT304" i="19" s="1"/>
  <c r="J301" i="19"/>
  <c r="N301" i="19" s="1"/>
  <c r="N289" i="19"/>
  <c r="V289" i="19"/>
  <c r="AD289" i="19"/>
  <c r="AL289" i="19"/>
  <c r="AT289" i="19"/>
  <c r="N290" i="19"/>
  <c r="V290" i="19"/>
  <c r="AD290" i="19"/>
  <c r="AL290" i="19"/>
  <c r="AT290" i="19"/>
  <c r="N291" i="19"/>
  <c r="V291" i="19"/>
  <c r="AD291" i="19"/>
  <c r="AL291" i="19"/>
  <c r="AT291" i="19"/>
  <c r="N292" i="19"/>
  <c r="V292" i="19"/>
  <c r="AD292" i="19"/>
  <c r="AL292" i="19"/>
  <c r="AT292" i="19"/>
  <c r="N293" i="19"/>
  <c r="V293" i="19"/>
  <c r="AD293" i="19"/>
  <c r="AL293" i="19"/>
  <c r="AT293" i="19"/>
  <c r="N294" i="19"/>
  <c r="V294" i="19"/>
  <c r="AD294" i="19"/>
  <c r="AL294" i="19"/>
  <c r="AT294" i="19"/>
  <c r="N295" i="19"/>
  <c r="V295" i="19"/>
  <c r="AD295" i="19"/>
  <c r="AL295" i="19"/>
  <c r="AT295" i="19"/>
  <c r="N296" i="19"/>
  <c r="V296" i="19"/>
  <c r="AD296" i="19"/>
  <c r="AL296" i="19"/>
  <c r="AT296" i="19"/>
  <c r="N297" i="19"/>
  <c r="V297" i="19"/>
  <c r="AD297" i="19"/>
  <c r="AL297" i="19"/>
  <c r="AT297" i="19"/>
  <c r="N298" i="19"/>
  <c r="V298" i="19"/>
  <c r="AD298" i="19"/>
  <c r="AL298" i="19"/>
  <c r="AT298" i="19"/>
  <c r="N299" i="19"/>
  <c r="V299" i="19"/>
  <c r="AD299" i="19"/>
  <c r="AL299" i="19"/>
  <c r="AT299" i="19"/>
  <c r="N300" i="19"/>
  <c r="V300" i="19"/>
  <c r="AD300" i="19"/>
  <c r="AL300" i="19"/>
  <c r="AT300" i="19"/>
  <c r="AT288" i="19"/>
  <c r="AL288" i="19"/>
  <c r="AD288" i="19"/>
  <c r="V288" i="19"/>
  <c r="N288" i="19"/>
  <c r="AT287" i="19"/>
  <c r="AL287" i="19"/>
  <c r="AD287" i="19"/>
  <c r="V287" i="19"/>
  <c r="N287" i="19"/>
  <c r="AT286" i="19"/>
  <c r="AL286" i="19"/>
  <c r="AD286" i="19"/>
  <c r="V286" i="19"/>
  <c r="N286" i="19"/>
  <c r="AT285" i="19"/>
  <c r="AL285" i="19"/>
  <c r="AD285" i="19"/>
  <c r="V285" i="19"/>
  <c r="N285" i="19"/>
  <c r="AT284" i="19"/>
  <c r="AL284" i="19"/>
  <c r="AD284" i="19"/>
  <c r="V284" i="19"/>
  <c r="N284" i="19"/>
  <c r="A285" i="19"/>
  <c r="A286" i="19" s="1"/>
  <c r="A287" i="19" s="1"/>
  <c r="A288" i="19" s="1"/>
  <c r="A289" i="19" s="1"/>
  <c r="A290" i="19" s="1"/>
  <c r="A291" i="19" s="1"/>
  <c r="A292" i="19" s="1"/>
  <c r="A293" i="19" s="1"/>
  <c r="A294" i="19" s="1"/>
  <c r="A295" i="19" s="1"/>
  <c r="A296" i="19" s="1"/>
  <c r="A297" i="19" s="1"/>
  <c r="A298" i="19" s="1"/>
  <c r="A299" i="19" s="1"/>
  <c r="A300" i="19" s="1"/>
  <c r="J282" i="19"/>
  <c r="N282" i="19" s="1"/>
  <c r="N280" i="19"/>
  <c r="V280" i="19"/>
  <c r="N281" i="19"/>
  <c r="V281" i="19"/>
  <c r="V279" i="19"/>
  <c r="V278" i="19"/>
  <c r="N278" i="19"/>
  <c r="N279" i="19"/>
  <c r="N277" i="19"/>
  <c r="A278" i="19"/>
  <c r="A279" i="19" s="1"/>
  <c r="A280" i="19" s="1"/>
  <c r="A281" i="19" s="1"/>
  <c r="AH369" i="19" l="1"/>
  <c r="Z367" i="19"/>
  <c r="Z369" i="19" s="1"/>
  <c r="AT301" i="19"/>
  <c r="N370" i="19"/>
  <c r="A33" i="21"/>
  <c r="A38" i="21" s="1"/>
  <c r="A28" i="21"/>
  <c r="A29" i="21" s="1"/>
  <c r="A30" i="21" s="1"/>
  <c r="A31" i="21" s="1"/>
  <c r="N385" i="19"/>
  <c r="N369" i="19"/>
  <c r="R385" i="19"/>
  <c r="R369" i="19"/>
  <c r="Z385" i="19"/>
  <c r="J369" i="19"/>
  <c r="V385" i="19"/>
  <c r="V369" i="19"/>
  <c r="AD369" i="19"/>
  <c r="J385" i="19"/>
  <c r="R304" i="19"/>
  <c r="V304" i="19" s="1"/>
  <c r="AD301" i="19"/>
  <c r="AD304" i="19"/>
  <c r="AL301" i="19"/>
  <c r="J304" i="19"/>
  <c r="N304" i="19" s="1"/>
  <c r="N305" i="19" s="1"/>
  <c r="N307" i="19" s="1"/>
  <c r="N308" i="19" s="1"/>
  <c r="N313" i="19" s="1"/>
  <c r="M249" i="19"/>
  <c r="M248" i="19"/>
  <c r="M247" i="19"/>
  <c r="M245" i="19"/>
  <c r="M244" i="19"/>
  <c r="M243" i="19"/>
  <c r="M242" i="19"/>
  <c r="M241" i="19"/>
  <c r="M240" i="19"/>
  <c r="M239" i="19"/>
  <c r="M238" i="19"/>
  <c r="M233" i="19"/>
  <c r="M232" i="19"/>
  <c r="M231" i="19"/>
  <c r="M230" i="19"/>
  <c r="M229" i="19"/>
  <c r="M228" i="19"/>
  <c r="M227" i="19"/>
  <c r="M226" i="19"/>
  <c r="M225" i="19"/>
  <c r="M222" i="19"/>
  <c r="M221" i="19"/>
  <c r="M220" i="19"/>
  <c r="M218" i="19"/>
  <c r="M214" i="19"/>
  <c r="M215" i="19"/>
  <c r="M213" i="19"/>
  <c r="J211" i="19"/>
  <c r="M211" i="19" s="1"/>
  <c r="AL211" i="19"/>
  <c r="AE211" i="19"/>
  <c r="X211" i="19"/>
  <c r="Q211" i="19"/>
  <c r="A217" i="19"/>
  <c r="A218" i="19" s="1"/>
  <c r="A219" i="19" s="1"/>
  <c r="A220" i="19" s="1"/>
  <c r="A221" i="19" s="1"/>
  <c r="A222" i="19" s="1"/>
  <c r="A223" i="19" s="1"/>
  <c r="A224" i="19" s="1"/>
  <c r="A225" i="19" s="1"/>
  <c r="A226" i="19" s="1"/>
  <c r="A227" i="19" s="1"/>
  <c r="A228" i="19" s="1"/>
  <c r="A229" i="19" s="1"/>
  <c r="A230" i="19" s="1"/>
  <c r="A231" i="19" s="1"/>
  <c r="A232" i="19" s="1"/>
  <c r="A233" i="19" s="1"/>
  <c r="A234" i="19" s="1"/>
  <c r="A212" i="19"/>
  <c r="A213" i="19" s="1"/>
  <c r="A214" i="19" s="1"/>
  <c r="A215" i="19" s="1"/>
  <c r="A216" i="19" s="1"/>
  <c r="AI181" i="19"/>
  <c r="AF181" i="19"/>
  <c r="AC181" i="19"/>
  <c r="Z181" i="19"/>
  <c r="S181" i="19"/>
  <c r="P181" i="19"/>
  <c r="M181" i="19"/>
  <c r="J181" i="19"/>
  <c r="AL180" i="19"/>
  <c r="AL249" i="19" s="1"/>
  <c r="AO249" i="19" s="1"/>
  <c r="V180" i="19"/>
  <c r="AE249" i="19" s="1"/>
  <c r="AH249" i="19" s="1"/>
  <c r="AL179" i="19"/>
  <c r="AL248" i="19" s="1"/>
  <c r="AO248" i="19" s="1"/>
  <c r="V179" i="19"/>
  <c r="AE248" i="19" s="1"/>
  <c r="AH248" i="19" s="1"/>
  <c r="AL178" i="19"/>
  <c r="AL247" i="19" s="1"/>
  <c r="AO247" i="19" s="1"/>
  <c r="V178" i="19"/>
  <c r="AI177" i="19"/>
  <c r="AF177" i="19"/>
  <c r="AC177" i="19"/>
  <c r="Z177" i="19"/>
  <c r="S177" i="19"/>
  <c r="P177" i="19"/>
  <c r="M177" i="19"/>
  <c r="J177" i="19"/>
  <c r="AL176" i="19"/>
  <c r="AL245" i="19" s="1"/>
  <c r="AO245" i="19" s="1"/>
  <c r="V176" i="19"/>
  <c r="AE245" i="19" s="1"/>
  <c r="AH245" i="19" s="1"/>
  <c r="AL175" i="19"/>
  <c r="AL244" i="19" s="1"/>
  <c r="AO244" i="19" s="1"/>
  <c r="V175" i="19"/>
  <c r="AE244" i="19" s="1"/>
  <c r="AH244" i="19" s="1"/>
  <c r="AL174" i="19"/>
  <c r="AL243" i="19" s="1"/>
  <c r="AO243" i="19" s="1"/>
  <c r="V174" i="19"/>
  <c r="AE243" i="19" s="1"/>
  <c r="AH243" i="19" s="1"/>
  <c r="AL173" i="19"/>
  <c r="AL242" i="19" s="1"/>
  <c r="AO242" i="19" s="1"/>
  <c r="V173" i="19"/>
  <c r="AE242" i="19" s="1"/>
  <c r="AH242" i="19" s="1"/>
  <c r="AL172" i="19"/>
  <c r="AL241" i="19" s="1"/>
  <c r="AO241" i="19" s="1"/>
  <c r="V172" i="19"/>
  <c r="AE241" i="19" s="1"/>
  <c r="AH241" i="19" s="1"/>
  <c r="AL171" i="19"/>
  <c r="AL240" i="19" s="1"/>
  <c r="AO240" i="19" s="1"/>
  <c r="V171" i="19"/>
  <c r="AE240" i="19" s="1"/>
  <c r="AH240" i="19" s="1"/>
  <c r="AL170" i="19"/>
  <c r="AL239" i="19" s="1"/>
  <c r="AO239" i="19" s="1"/>
  <c r="V170" i="19"/>
  <c r="AE239" i="19" s="1"/>
  <c r="AH239" i="19" s="1"/>
  <c r="AL169" i="19"/>
  <c r="V169" i="19"/>
  <c r="AL167" i="19"/>
  <c r="AL236" i="19" s="1"/>
  <c r="AO236" i="19" s="1"/>
  <c r="V167" i="19"/>
  <c r="AE236" i="19" s="1"/>
  <c r="AH236" i="19" s="1"/>
  <c r="AI166" i="19"/>
  <c r="AF166" i="19"/>
  <c r="AC166" i="19"/>
  <c r="Z166" i="19"/>
  <c r="S166" i="19"/>
  <c r="P166" i="19"/>
  <c r="M166" i="19"/>
  <c r="J166" i="19"/>
  <c r="AL165" i="19"/>
  <c r="AL234" i="19" s="1"/>
  <c r="AO234" i="19" s="1"/>
  <c r="V165" i="19"/>
  <c r="AE234" i="19" s="1"/>
  <c r="AH234" i="19" s="1"/>
  <c r="AL164" i="19"/>
  <c r="AL233" i="19" s="1"/>
  <c r="AO233" i="19" s="1"/>
  <c r="V164" i="19"/>
  <c r="AE233" i="19" s="1"/>
  <c r="AH233" i="19" s="1"/>
  <c r="AL163" i="19"/>
  <c r="AL232" i="19" s="1"/>
  <c r="AO232" i="19" s="1"/>
  <c r="V163" i="19"/>
  <c r="AE232" i="19" s="1"/>
  <c r="AH232" i="19" s="1"/>
  <c r="AL162" i="19"/>
  <c r="AL231" i="19" s="1"/>
  <c r="AO231" i="19" s="1"/>
  <c r="V162" i="19"/>
  <c r="AE231" i="19" s="1"/>
  <c r="AH231" i="19" s="1"/>
  <c r="AL161" i="19"/>
  <c r="AL230" i="19" s="1"/>
  <c r="AO230" i="19" s="1"/>
  <c r="V161" i="19"/>
  <c r="AE230" i="19" s="1"/>
  <c r="AH230" i="19" s="1"/>
  <c r="AL160" i="19"/>
  <c r="AL229" i="19" s="1"/>
  <c r="AO229" i="19" s="1"/>
  <c r="V160" i="19"/>
  <c r="AE229" i="19" s="1"/>
  <c r="AH229" i="19" s="1"/>
  <c r="AL159" i="19"/>
  <c r="AL228" i="19" s="1"/>
  <c r="AO228" i="19" s="1"/>
  <c r="V159" i="19"/>
  <c r="AE228" i="19" s="1"/>
  <c r="AH228" i="19" s="1"/>
  <c r="AL158" i="19"/>
  <c r="AL227" i="19" s="1"/>
  <c r="AO227" i="19" s="1"/>
  <c r="V158" i="19"/>
  <c r="AE227" i="19" s="1"/>
  <c r="AH227" i="19" s="1"/>
  <c r="AL157" i="19"/>
  <c r="AL226" i="19" s="1"/>
  <c r="AO226" i="19" s="1"/>
  <c r="V157" i="19"/>
  <c r="AE226" i="19" s="1"/>
  <c r="AH226" i="19" s="1"/>
  <c r="AL156" i="19"/>
  <c r="AL225" i="19" s="1"/>
  <c r="AO225" i="19" s="1"/>
  <c r="V156" i="19"/>
  <c r="AE225" i="19" s="1"/>
  <c r="AH225" i="19" s="1"/>
  <c r="AL155" i="19"/>
  <c r="AL224" i="19" s="1"/>
  <c r="AO224" i="19" s="1"/>
  <c r="V155" i="19"/>
  <c r="AE224" i="19" s="1"/>
  <c r="AH224" i="19" s="1"/>
  <c r="AL154" i="19"/>
  <c r="AL223" i="19" s="1"/>
  <c r="AO223" i="19" s="1"/>
  <c r="V154" i="19"/>
  <c r="AE223" i="19" s="1"/>
  <c r="AH223" i="19" s="1"/>
  <c r="AL153" i="19"/>
  <c r="AL222" i="19" s="1"/>
  <c r="AO222" i="19" s="1"/>
  <c r="V153" i="19"/>
  <c r="AE222" i="19" s="1"/>
  <c r="AH222" i="19" s="1"/>
  <c r="AL152" i="19"/>
  <c r="AL221" i="19" s="1"/>
  <c r="AO221" i="19" s="1"/>
  <c r="V152" i="19"/>
  <c r="AE221" i="19" s="1"/>
  <c r="AH221" i="19" s="1"/>
  <c r="AL151" i="19"/>
  <c r="AL220" i="19" s="1"/>
  <c r="AO220" i="19" s="1"/>
  <c r="V151" i="19"/>
  <c r="AE220" i="19" s="1"/>
  <c r="AH220" i="19" s="1"/>
  <c r="AL150" i="19"/>
  <c r="AL219" i="19" s="1"/>
  <c r="AO219" i="19" s="1"/>
  <c r="V150" i="19"/>
  <c r="AE219" i="19" s="1"/>
  <c r="AH219" i="19" s="1"/>
  <c r="AL149" i="19"/>
  <c r="V149" i="19"/>
  <c r="AE218" i="19" s="1"/>
  <c r="AH218" i="19" s="1"/>
  <c r="Z148" i="19"/>
  <c r="S148" i="19"/>
  <c r="P148" i="19"/>
  <c r="M148" i="19"/>
  <c r="J148" i="19"/>
  <c r="A148" i="19"/>
  <c r="A149" i="19" s="1"/>
  <c r="A150" i="19" s="1"/>
  <c r="A151" i="19" s="1"/>
  <c r="A152" i="19" s="1"/>
  <c r="A153" i="19" s="1"/>
  <c r="A154" i="19" s="1"/>
  <c r="A155" i="19" s="1"/>
  <c r="A156" i="19" s="1"/>
  <c r="A157" i="19" s="1"/>
  <c r="A158" i="19" s="1"/>
  <c r="A159" i="19" s="1"/>
  <c r="A160" i="19" s="1"/>
  <c r="A161" i="19" s="1"/>
  <c r="A162" i="19" s="1"/>
  <c r="A163" i="19" s="1"/>
  <c r="A164" i="19" s="1"/>
  <c r="A165" i="19" s="1"/>
  <c r="AL147" i="19"/>
  <c r="AL216" i="19" s="1"/>
  <c r="V147" i="19"/>
  <c r="AE216" i="19" s="1"/>
  <c r="AL146" i="19"/>
  <c r="AL215" i="19" s="1"/>
  <c r="V146" i="19"/>
  <c r="AE215" i="19" s="1"/>
  <c r="AL145" i="19"/>
  <c r="AL214" i="19" s="1"/>
  <c r="V145" i="19"/>
  <c r="AE214" i="19" s="1"/>
  <c r="AL144" i="19"/>
  <c r="AL213" i="19" s="1"/>
  <c r="V144" i="19"/>
  <c r="AE213" i="19" s="1"/>
  <c r="AL143" i="19"/>
  <c r="V143" i="19"/>
  <c r="AE212" i="19" s="1"/>
  <c r="A143" i="19"/>
  <c r="A144" i="19" s="1"/>
  <c r="A145" i="19" s="1"/>
  <c r="A146" i="19" s="1"/>
  <c r="A147" i="19" s="1"/>
  <c r="AI79" i="19"/>
  <c r="AI112" i="19"/>
  <c r="AF112" i="19"/>
  <c r="AC112" i="19"/>
  <c r="Z112" i="19"/>
  <c r="AL111" i="19"/>
  <c r="X249" i="19" s="1"/>
  <c r="AA249" i="19" s="1"/>
  <c r="AL110" i="19"/>
  <c r="X248" i="19" s="1"/>
  <c r="AA248" i="19" s="1"/>
  <c r="AL109" i="19"/>
  <c r="X247" i="19" s="1"/>
  <c r="AA247" i="19" s="1"/>
  <c r="AI108" i="19"/>
  <c r="AF108" i="19"/>
  <c r="AC108" i="19"/>
  <c r="Z108" i="19"/>
  <c r="AL107" i="19"/>
  <c r="X245" i="19" s="1"/>
  <c r="AA245" i="19" s="1"/>
  <c r="AL106" i="19"/>
  <c r="X244" i="19" s="1"/>
  <c r="AA244" i="19" s="1"/>
  <c r="AL105" i="19"/>
  <c r="X243" i="19" s="1"/>
  <c r="AA243" i="19" s="1"/>
  <c r="AL104" i="19"/>
  <c r="X242" i="19" s="1"/>
  <c r="AA242" i="19" s="1"/>
  <c r="AL103" i="19"/>
  <c r="X241" i="19" s="1"/>
  <c r="AA241" i="19" s="1"/>
  <c r="AL102" i="19"/>
  <c r="X240" i="19" s="1"/>
  <c r="AA240" i="19" s="1"/>
  <c r="AL101" i="19"/>
  <c r="X239" i="19" s="1"/>
  <c r="AA239" i="19" s="1"/>
  <c r="AL100" i="19"/>
  <c r="X238" i="19" s="1"/>
  <c r="AA238" i="19" s="1"/>
  <c r="AL98" i="19"/>
  <c r="X236" i="19" s="1"/>
  <c r="AA236" i="19" s="1"/>
  <c r="AI97" i="19"/>
  <c r="AF97" i="19"/>
  <c r="AC97" i="19"/>
  <c r="Z97" i="19"/>
  <c r="AL96" i="19"/>
  <c r="X234" i="19" s="1"/>
  <c r="AA234" i="19" s="1"/>
  <c r="AL95" i="19"/>
  <c r="X233" i="19" s="1"/>
  <c r="AA233" i="19" s="1"/>
  <c r="AL94" i="19"/>
  <c r="X232" i="19" s="1"/>
  <c r="AA232" i="19" s="1"/>
  <c r="AL93" i="19"/>
  <c r="X231" i="19" s="1"/>
  <c r="AA231" i="19" s="1"/>
  <c r="AL92" i="19"/>
  <c r="X230" i="19" s="1"/>
  <c r="AA230" i="19" s="1"/>
  <c r="AL91" i="19"/>
  <c r="X229" i="19" s="1"/>
  <c r="AA229" i="19" s="1"/>
  <c r="AL90" i="19"/>
  <c r="X228" i="19" s="1"/>
  <c r="AA228" i="19" s="1"/>
  <c r="AL89" i="19"/>
  <c r="X227" i="19" s="1"/>
  <c r="AA227" i="19" s="1"/>
  <c r="AL88" i="19"/>
  <c r="X226" i="19" s="1"/>
  <c r="AA226" i="19" s="1"/>
  <c r="AL87" i="19"/>
  <c r="X225" i="19" s="1"/>
  <c r="AA225" i="19" s="1"/>
  <c r="AL86" i="19"/>
  <c r="X224" i="19" s="1"/>
  <c r="AA224" i="19" s="1"/>
  <c r="AL85" i="19"/>
  <c r="X223" i="19" s="1"/>
  <c r="AA223" i="19" s="1"/>
  <c r="AL84" i="19"/>
  <c r="X222" i="19" s="1"/>
  <c r="AA222" i="19" s="1"/>
  <c r="AL83" i="19"/>
  <c r="X221" i="19" s="1"/>
  <c r="AA221" i="19" s="1"/>
  <c r="AL82" i="19"/>
  <c r="X220" i="19" s="1"/>
  <c r="AA220" i="19" s="1"/>
  <c r="AL81" i="19"/>
  <c r="X219" i="19" s="1"/>
  <c r="AA219" i="19" s="1"/>
  <c r="AL80" i="19"/>
  <c r="AF79" i="19"/>
  <c r="AC79" i="19"/>
  <c r="Z79" i="19"/>
  <c r="AL78" i="19"/>
  <c r="X216" i="19" s="1"/>
  <c r="AL77" i="19"/>
  <c r="X215" i="19" s="1"/>
  <c r="AL76" i="19"/>
  <c r="X214" i="19" s="1"/>
  <c r="AL75" i="19"/>
  <c r="X213" i="19" s="1"/>
  <c r="AL74" i="19"/>
  <c r="X212" i="19" s="1"/>
  <c r="V111" i="19"/>
  <c r="Q249" i="19" s="1"/>
  <c r="T249" i="19" s="1"/>
  <c r="V110" i="19"/>
  <c r="Q248" i="19" s="1"/>
  <c r="T248" i="19" s="1"/>
  <c r="V109" i="19"/>
  <c r="V107" i="19"/>
  <c r="Q245" i="19" s="1"/>
  <c r="T245" i="19" s="1"/>
  <c r="V106" i="19"/>
  <c r="Q244" i="19" s="1"/>
  <c r="T244" i="19" s="1"/>
  <c r="V105" i="19"/>
  <c r="Q243" i="19" s="1"/>
  <c r="T243" i="19" s="1"/>
  <c r="V104" i="19"/>
  <c r="Q242" i="19" s="1"/>
  <c r="V103" i="19"/>
  <c r="Q241" i="19" s="1"/>
  <c r="T241" i="19" s="1"/>
  <c r="V102" i="19"/>
  <c r="Q240" i="19" s="1"/>
  <c r="T240" i="19" s="1"/>
  <c r="V101" i="19"/>
  <c r="Q239" i="19" s="1"/>
  <c r="T239" i="19" s="1"/>
  <c r="V100" i="19"/>
  <c r="V98" i="19"/>
  <c r="Q236" i="19" s="1"/>
  <c r="T236" i="19" s="1"/>
  <c r="V96" i="19"/>
  <c r="Q234" i="19" s="1"/>
  <c r="T234" i="19" s="1"/>
  <c r="V95" i="19"/>
  <c r="Q233" i="19" s="1"/>
  <c r="T233" i="19" s="1"/>
  <c r="V94" i="19"/>
  <c r="Q232" i="19" s="1"/>
  <c r="T232" i="19" s="1"/>
  <c r="V93" i="19"/>
  <c r="Q231" i="19" s="1"/>
  <c r="T231" i="19" s="1"/>
  <c r="V92" i="19"/>
  <c r="Q230" i="19" s="1"/>
  <c r="T230" i="19" s="1"/>
  <c r="V91" i="19"/>
  <c r="Q229" i="19" s="1"/>
  <c r="T229" i="19" s="1"/>
  <c r="V90" i="19"/>
  <c r="Q228" i="19" s="1"/>
  <c r="T228" i="19" s="1"/>
  <c r="V89" i="19"/>
  <c r="Q227" i="19" s="1"/>
  <c r="T227" i="19" s="1"/>
  <c r="V88" i="19"/>
  <c r="Q226" i="19" s="1"/>
  <c r="T226" i="19" s="1"/>
  <c r="V87" i="19"/>
  <c r="Q225" i="19" s="1"/>
  <c r="T225" i="19" s="1"/>
  <c r="V86" i="19"/>
  <c r="Q224" i="19" s="1"/>
  <c r="T224" i="19" s="1"/>
  <c r="V85" i="19"/>
  <c r="Q223" i="19" s="1"/>
  <c r="T223" i="19" s="1"/>
  <c r="V84" i="19"/>
  <c r="Q222" i="19" s="1"/>
  <c r="T222" i="19" s="1"/>
  <c r="V83" i="19"/>
  <c r="Q221" i="19" s="1"/>
  <c r="T221" i="19" s="1"/>
  <c r="V82" i="19"/>
  <c r="Q220" i="19" s="1"/>
  <c r="T220" i="19" s="1"/>
  <c r="V81" i="19"/>
  <c r="Q219" i="19" s="1"/>
  <c r="T219" i="19" s="1"/>
  <c r="V80" i="19"/>
  <c r="V75" i="19"/>
  <c r="Q213" i="19" s="1"/>
  <c r="T213" i="19" s="1"/>
  <c r="V76" i="19"/>
  <c r="Q214" i="19" s="1"/>
  <c r="V77" i="19"/>
  <c r="Q215" i="19" s="1"/>
  <c r="T215" i="19" s="1"/>
  <c r="V78" i="19"/>
  <c r="Q216" i="19" s="1"/>
  <c r="T216" i="19" s="1"/>
  <c r="V74" i="19"/>
  <c r="Q212" i="19" s="1"/>
  <c r="AQ10" i="19"/>
  <c r="AQ28" i="19"/>
  <c r="AQ39" i="19"/>
  <c r="AQ43" i="19"/>
  <c r="AK10" i="19"/>
  <c r="AN10" i="19"/>
  <c r="AK28" i="19"/>
  <c r="AN28" i="19"/>
  <c r="AK39" i="19"/>
  <c r="AN39" i="19"/>
  <c r="AK43" i="19"/>
  <c r="AN43" i="19"/>
  <c r="V10" i="19"/>
  <c r="V28" i="19"/>
  <c r="V39" i="19"/>
  <c r="V43" i="19"/>
  <c r="S112" i="19"/>
  <c r="P112" i="19"/>
  <c r="M112" i="19"/>
  <c r="J112" i="19"/>
  <c r="S108" i="19"/>
  <c r="P108" i="19"/>
  <c r="M108" i="19"/>
  <c r="J108" i="19"/>
  <c r="S97" i="19"/>
  <c r="P97" i="19"/>
  <c r="M97" i="19"/>
  <c r="J97" i="19"/>
  <c r="S79" i="19"/>
  <c r="P79" i="19"/>
  <c r="M79" i="19"/>
  <c r="J79" i="19"/>
  <c r="A79" i="19"/>
  <c r="A97" i="19" s="1"/>
  <c r="A98" i="19" s="1"/>
  <c r="A99" i="19" s="1"/>
  <c r="A74" i="19"/>
  <c r="A75" i="19" s="1"/>
  <c r="A76" i="19" s="1"/>
  <c r="A77" i="19" s="1"/>
  <c r="A78" i="19" s="1"/>
  <c r="M43" i="19"/>
  <c r="P43" i="19"/>
  <c r="S43" i="19"/>
  <c r="Y43" i="19"/>
  <c r="AB43" i="19"/>
  <c r="AE43" i="19"/>
  <c r="AH43" i="19"/>
  <c r="J43" i="19"/>
  <c r="AT41" i="19"/>
  <c r="AT42" i="19"/>
  <c r="AT40" i="19"/>
  <c r="M39" i="19"/>
  <c r="P39" i="19"/>
  <c r="S39" i="19"/>
  <c r="Y39" i="19"/>
  <c r="AB39" i="19"/>
  <c r="AE39" i="19"/>
  <c r="AH39" i="19"/>
  <c r="J39" i="19"/>
  <c r="AT29" i="19"/>
  <c r="AT37" i="19"/>
  <c r="AT38" i="19"/>
  <c r="AT32" i="19"/>
  <c r="AT33" i="19"/>
  <c r="AT34" i="19"/>
  <c r="AT35" i="19"/>
  <c r="AT36" i="19"/>
  <c r="AT31" i="19"/>
  <c r="M28" i="19"/>
  <c r="P28" i="19"/>
  <c r="S28" i="19"/>
  <c r="Y28" i="19"/>
  <c r="AB28" i="19"/>
  <c r="AE28" i="19"/>
  <c r="AH28" i="19"/>
  <c r="J28" i="19"/>
  <c r="AT27" i="19"/>
  <c r="AT16" i="19"/>
  <c r="AT17" i="19"/>
  <c r="AT18" i="19"/>
  <c r="AT19" i="19"/>
  <c r="AT20" i="19"/>
  <c r="AT21" i="19"/>
  <c r="AT22" i="19"/>
  <c r="AT23" i="19"/>
  <c r="AT24" i="19"/>
  <c r="AT25" i="19"/>
  <c r="AT26" i="19"/>
  <c r="AT15" i="19"/>
  <c r="AT14" i="19"/>
  <c r="AT13" i="19"/>
  <c r="AT12" i="19"/>
  <c r="AT11" i="19"/>
  <c r="AT4" i="19"/>
  <c r="M10" i="19"/>
  <c r="P10" i="19"/>
  <c r="S10" i="19"/>
  <c r="Y10" i="19"/>
  <c r="AB10" i="19"/>
  <c r="AE10" i="19"/>
  <c r="AH10" i="19"/>
  <c r="J10" i="19"/>
  <c r="A10" i="19"/>
  <c r="A28" i="19" s="1"/>
  <c r="A29" i="19" s="1"/>
  <c r="A30" i="19" s="1"/>
  <c r="A5" i="19"/>
  <c r="A6" i="19" s="1"/>
  <c r="A7" i="19" s="1"/>
  <c r="A8" i="19" s="1"/>
  <c r="A9" i="19" s="1"/>
  <c r="AT6" i="19"/>
  <c r="AT7" i="19"/>
  <c r="AT8" i="19"/>
  <c r="AT9" i="19"/>
  <c r="AT5" i="19"/>
  <c r="J212" i="19" s="1"/>
  <c r="M212" i="19" s="1"/>
  <c r="X22" i="20"/>
  <c r="X34" i="20" s="1"/>
  <c r="A24" i="20"/>
  <c r="A25" i="20" s="1"/>
  <c r="A26" i="20" s="1"/>
  <c r="A27" i="20" s="1"/>
  <c r="A28" i="20" s="1"/>
  <c r="A29" i="20" s="1"/>
  <c r="A30" i="20" s="1"/>
  <c r="A31" i="20" s="1"/>
  <c r="X12" i="20"/>
  <c r="X35" i="20" s="1"/>
  <c r="X36" i="20" s="1"/>
  <c r="A14" i="20"/>
  <c r="A15" i="20" s="1"/>
  <c r="A16" i="20" s="1"/>
  <c r="A17" i="20" s="1"/>
  <c r="A18" i="20" s="1"/>
  <c r="A19" i="20" s="1"/>
  <c r="A20" i="20" s="1"/>
  <c r="A21" i="20" s="1"/>
  <c r="AO213" i="19" l="1"/>
  <c r="AP278" i="19"/>
  <c r="AT278" i="19" s="1"/>
  <c r="AO215" i="19"/>
  <c r="AP280" i="19"/>
  <c r="AT280" i="19" s="1"/>
  <c r="AH215" i="19"/>
  <c r="AH280" i="19"/>
  <c r="AL280" i="19" s="1"/>
  <c r="AH214" i="19"/>
  <c r="AH279" i="19"/>
  <c r="AL279" i="19" s="1"/>
  <c r="AH216" i="19"/>
  <c r="AH281" i="19"/>
  <c r="AL281" i="19" s="1"/>
  <c r="AH213" i="19"/>
  <c r="AH278" i="19"/>
  <c r="AL278" i="19" s="1"/>
  <c r="AO214" i="19"/>
  <c r="AP279" i="19"/>
  <c r="AT279" i="19" s="1"/>
  <c r="AO216" i="19"/>
  <c r="AP281" i="19"/>
  <c r="AT281" i="19" s="1"/>
  <c r="AH212" i="19"/>
  <c r="AH277" i="19"/>
  <c r="AA213" i="19"/>
  <c r="Z278" i="19"/>
  <c r="AD278" i="19" s="1"/>
  <c r="AA215" i="19"/>
  <c r="Z280" i="19"/>
  <c r="AD280" i="19" s="1"/>
  <c r="AA214" i="19"/>
  <c r="Z279" i="19"/>
  <c r="AD279" i="19" s="1"/>
  <c r="AA216" i="19"/>
  <c r="Z281" i="19"/>
  <c r="AD281" i="19" s="1"/>
  <c r="AA212" i="19"/>
  <c r="Z277" i="19"/>
  <c r="T212" i="19"/>
  <c r="R277" i="19"/>
  <c r="M223" i="19"/>
  <c r="J224" i="19"/>
  <c r="M224" i="19" s="1"/>
  <c r="X32" i="20"/>
  <c r="A42" i="21"/>
  <c r="A43" i="21" s="1"/>
  <c r="A44" i="21" s="1"/>
  <c r="A45" i="21" s="1"/>
  <c r="A47" i="21"/>
  <c r="A49" i="21" s="1"/>
  <c r="A54" i="21" s="1"/>
  <c r="A65" i="21" s="1"/>
  <c r="A74" i="21" s="1"/>
  <c r="V148" i="19"/>
  <c r="J305" i="19"/>
  <c r="J307" i="19" s="1"/>
  <c r="J308" i="19" s="1"/>
  <c r="J313" i="19" s="1"/>
  <c r="Q217" i="19"/>
  <c r="AL97" i="19"/>
  <c r="X218" i="19"/>
  <c r="AA218" i="19" s="1"/>
  <c r="AA235" i="19" s="1"/>
  <c r="V108" i="19"/>
  <c r="Q238" i="19"/>
  <c r="T238" i="19" s="1"/>
  <c r="T246" i="19" s="1"/>
  <c r="AL166" i="19"/>
  <c r="AL218" i="19"/>
  <c r="AO218" i="19" s="1"/>
  <c r="AO235" i="19" s="1"/>
  <c r="AL177" i="19"/>
  <c r="AL238" i="19"/>
  <c r="T242" i="19"/>
  <c r="AL181" i="19"/>
  <c r="V79" i="19"/>
  <c r="AL79" i="19"/>
  <c r="AL148" i="19"/>
  <c r="AL212" i="19"/>
  <c r="AP277" i="19" s="1"/>
  <c r="V97" i="19"/>
  <c r="Q218" i="19"/>
  <c r="T218" i="19" s="1"/>
  <c r="T235" i="19" s="1"/>
  <c r="J30" i="19"/>
  <c r="J44" i="19" s="1"/>
  <c r="AL108" i="19"/>
  <c r="AL112" i="19"/>
  <c r="J246" i="19"/>
  <c r="X246" i="19"/>
  <c r="J250" i="19"/>
  <c r="V112" i="19"/>
  <c r="V177" i="19"/>
  <c r="V181" i="19"/>
  <c r="Q247" i="19"/>
  <c r="AE238" i="19"/>
  <c r="AE247" i="19"/>
  <c r="AO250" i="19"/>
  <c r="AL250" i="19"/>
  <c r="AH235" i="19"/>
  <c r="AE235" i="19"/>
  <c r="AE217" i="19"/>
  <c r="X250" i="19"/>
  <c r="X217" i="19"/>
  <c r="T214" i="19"/>
  <c r="T217" i="19" s="1"/>
  <c r="M250" i="19"/>
  <c r="M219" i="19"/>
  <c r="M246" i="19"/>
  <c r="AA246" i="19"/>
  <c r="AA217" i="19"/>
  <c r="AA250" i="19"/>
  <c r="A235" i="19"/>
  <c r="A236" i="19" s="1"/>
  <c r="A237" i="19" s="1"/>
  <c r="V166" i="19"/>
  <c r="A166" i="19"/>
  <c r="A167" i="19" s="1"/>
  <c r="A168" i="19" s="1"/>
  <c r="AT10" i="19"/>
  <c r="M216" i="19" s="1"/>
  <c r="M217" i="19" s="1"/>
  <c r="AT28" i="19"/>
  <c r="M234" i="19" s="1"/>
  <c r="AT43" i="19"/>
  <c r="A31" i="19"/>
  <c r="A32" i="19" s="1"/>
  <c r="A33" i="19" s="1"/>
  <c r="A34" i="19" s="1"/>
  <c r="A39" i="19"/>
  <c r="A40" i="19" s="1"/>
  <c r="A41" i="19" s="1"/>
  <c r="A42" i="19" s="1"/>
  <c r="A11" i="19"/>
  <c r="A12" i="19" s="1"/>
  <c r="A13" i="19" s="1"/>
  <c r="A14" i="19" s="1"/>
  <c r="A15" i="19" s="1"/>
  <c r="A16" i="19" s="1"/>
  <c r="A17" i="19" s="1"/>
  <c r="A18" i="19" s="1"/>
  <c r="A19" i="19" s="1"/>
  <c r="A20" i="19" s="1"/>
  <c r="A21" i="19" s="1"/>
  <c r="A22" i="19" s="1"/>
  <c r="A23" i="19" s="1"/>
  <c r="A24" i="19" s="1"/>
  <c r="A25" i="19" s="1"/>
  <c r="A26" i="19" s="1"/>
  <c r="A27" i="19" s="1"/>
  <c r="AT39" i="19"/>
  <c r="A80" i="19"/>
  <c r="A81" i="19" s="1"/>
  <c r="A82" i="19" s="1"/>
  <c r="A83" i="19" s="1"/>
  <c r="A84" i="19" s="1"/>
  <c r="A85" i="19" s="1"/>
  <c r="A86" i="19" s="1"/>
  <c r="A87" i="19" s="1"/>
  <c r="A88" i="19" s="1"/>
  <c r="A89" i="19" s="1"/>
  <c r="A90" i="19" s="1"/>
  <c r="A91" i="19" s="1"/>
  <c r="A92" i="19" s="1"/>
  <c r="A93" i="19" s="1"/>
  <c r="A94" i="19" s="1"/>
  <c r="A95" i="19" s="1"/>
  <c r="A96" i="19" s="1"/>
  <c r="A100" i="19"/>
  <c r="A101" i="19" s="1"/>
  <c r="A102" i="19" s="1"/>
  <c r="A103" i="19" s="1"/>
  <c r="A108" i="19"/>
  <c r="A109" i="19" s="1"/>
  <c r="A110" i="19" s="1"/>
  <c r="A111" i="19" s="1"/>
  <c r="A142" i="18"/>
  <c r="A153" i="18" s="1"/>
  <c r="A156" i="18" s="1"/>
  <c r="A167" i="18" s="1"/>
  <c r="A174" i="18" s="1"/>
  <c r="A181" i="18" s="1"/>
  <c r="A187" i="18" s="1"/>
  <c r="A194" i="18" s="1"/>
  <c r="A202" i="18" s="1"/>
  <c r="A212" i="18" s="1"/>
  <c r="A243" i="18" s="1"/>
  <c r="A101" i="18"/>
  <c r="A109" i="18" s="1"/>
  <c r="A117" i="18" s="1"/>
  <c r="A122" i="18" s="1"/>
  <c r="K74" i="18"/>
  <c r="I40" i="18"/>
  <c r="V20" i="18"/>
  <c r="L20" i="18"/>
  <c r="B20" i="18"/>
  <c r="R17" i="18"/>
  <c r="A17" i="18"/>
  <c r="Q17" i="18" s="1"/>
  <c r="A20" i="18" s="1"/>
  <c r="K20" i="18" s="1"/>
  <c r="U20" i="18" s="1"/>
  <c r="A23" i="18" s="1"/>
  <c r="O23" i="18" s="1"/>
  <c r="A25" i="18" s="1"/>
  <c r="A39" i="18" s="1"/>
  <c r="A42" i="18" s="1"/>
  <c r="A49" i="18" s="1"/>
  <c r="A51" i="18" s="1"/>
  <c r="A53" i="18" s="1"/>
  <c r="U53" i="18" s="1"/>
  <c r="A55" i="18" s="1"/>
  <c r="A64" i="18" s="1"/>
  <c r="A71" i="18" s="1"/>
  <c r="AP282" i="19" l="1"/>
  <c r="AT277" i="19"/>
  <c r="AH282" i="19"/>
  <c r="AL277" i="19"/>
  <c r="AD277" i="19"/>
  <c r="Z282" i="19"/>
  <c r="V277" i="19"/>
  <c r="R282" i="19"/>
  <c r="J235" i="19"/>
  <c r="M235" i="19"/>
  <c r="J217" i="19"/>
  <c r="X235" i="19"/>
  <c r="X237" i="19" s="1"/>
  <c r="X251" i="19" s="1"/>
  <c r="Q235" i="19"/>
  <c r="Q237" i="19" s="1"/>
  <c r="AE237" i="19"/>
  <c r="Q246" i="19"/>
  <c r="Q250" i="19"/>
  <c r="T247" i="19"/>
  <c r="T250" i="19" s="1"/>
  <c r="AL217" i="19"/>
  <c r="AO212" i="19"/>
  <c r="AO217" i="19" s="1"/>
  <c r="M30" i="19"/>
  <c r="P30" i="19" s="1"/>
  <c r="AL235" i="19"/>
  <c r="AH247" i="19"/>
  <c r="AH250" i="19" s="1"/>
  <c r="AE250" i="19"/>
  <c r="AL246" i="19"/>
  <c r="AO238" i="19"/>
  <c r="AO246" i="19" s="1"/>
  <c r="AH238" i="19"/>
  <c r="AH246" i="19" s="1"/>
  <c r="AE246" i="19"/>
  <c r="AH217" i="19"/>
  <c r="A246" i="19"/>
  <c r="A247" i="19" s="1"/>
  <c r="A248" i="19" s="1"/>
  <c r="A249" i="19" s="1"/>
  <c r="A238" i="19"/>
  <c r="A239" i="19" s="1"/>
  <c r="A240" i="19" s="1"/>
  <c r="A241" i="19" s="1"/>
  <c r="A177" i="19"/>
  <c r="A178" i="19" s="1"/>
  <c r="A179" i="19" s="1"/>
  <c r="A180" i="19" s="1"/>
  <c r="A169" i="19"/>
  <c r="A170" i="19" s="1"/>
  <c r="A171" i="19" s="1"/>
  <c r="A172" i="19" s="1"/>
  <c r="AT30" i="19"/>
  <c r="A35" i="19"/>
  <c r="A36" i="19" s="1"/>
  <c r="A37" i="19" s="1"/>
  <c r="A38" i="19" s="1"/>
  <c r="A43" i="19"/>
  <c r="A44" i="19" s="1"/>
  <c r="A112" i="19"/>
  <c r="A113" i="19" s="1"/>
  <c r="A104" i="19"/>
  <c r="A105" i="19" s="1"/>
  <c r="A106" i="19" s="1"/>
  <c r="A107" i="19" s="1"/>
  <c r="A20" i="10"/>
  <c r="Q20" i="10" s="1"/>
  <c r="A23" i="10" s="1"/>
  <c r="K23" i="10" s="1"/>
  <c r="U23" i="10" s="1"/>
  <c r="A26" i="10" s="1"/>
  <c r="K26" i="10" s="1"/>
  <c r="U26" i="10" s="1"/>
  <c r="A29" i="10" s="1"/>
  <c r="A33" i="10" s="1"/>
  <c r="U33" i="10" s="1"/>
  <c r="U37" i="10" s="1"/>
  <c r="U40" i="10" s="1"/>
  <c r="A44" i="10" s="1"/>
  <c r="A67" i="10" s="1"/>
  <c r="A68" i="10" s="1"/>
  <c r="A76" i="10" s="1"/>
  <c r="A85" i="10" s="1"/>
  <c r="A94" i="10" s="1"/>
  <c r="A97" i="10" s="1"/>
  <c r="A101" i="10" s="1"/>
  <c r="B103" i="10" s="1"/>
  <c r="B107" i="10" s="1"/>
  <c r="B110" i="10" s="1"/>
  <c r="D31" i="10"/>
  <c r="AT282" i="19" l="1"/>
  <c r="AT305" i="19" s="1"/>
  <c r="AT307" i="19" s="1"/>
  <c r="AT308" i="19" s="1"/>
  <c r="AT313" i="19" s="1"/>
  <c r="AP305" i="19"/>
  <c r="AP307" i="19" s="1"/>
  <c r="AP308" i="19" s="1"/>
  <c r="AP313" i="19" s="1"/>
  <c r="AL282" i="19"/>
  <c r="AL305" i="19" s="1"/>
  <c r="AL307" i="19" s="1"/>
  <c r="AL308" i="19" s="1"/>
  <c r="AL313" i="19" s="1"/>
  <c r="AH305" i="19"/>
  <c r="AH307" i="19" s="1"/>
  <c r="AH308" i="19" s="1"/>
  <c r="AH313" i="19" s="1"/>
  <c r="AD282" i="19"/>
  <c r="AD305" i="19" s="1"/>
  <c r="AD307" i="19" s="1"/>
  <c r="AD308" i="19" s="1"/>
  <c r="AD313" i="19" s="1"/>
  <c r="Z305" i="19"/>
  <c r="Z307" i="19" s="1"/>
  <c r="Z308" i="19" s="1"/>
  <c r="Z313" i="19" s="1"/>
  <c r="V282" i="19"/>
  <c r="V305" i="19" s="1"/>
  <c r="V307" i="19" s="1"/>
  <c r="V308" i="19" s="1"/>
  <c r="V313" i="19" s="1"/>
  <c r="R305" i="19"/>
  <c r="R307" i="19" s="1"/>
  <c r="R308" i="19" s="1"/>
  <c r="R313" i="19" s="1"/>
  <c r="AT44" i="19"/>
  <c r="J73" i="19" s="1"/>
  <c r="V73" i="19" s="1"/>
  <c r="V99" i="19" s="1"/>
  <c r="V113" i="19" s="1"/>
  <c r="Z73" i="19" s="1"/>
  <c r="M236" i="19"/>
  <c r="M237" i="19" s="1"/>
  <c r="M251" i="19" s="1"/>
  <c r="T211" i="19" s="1"/>
  <c r="T237" i="19" s="1"/>
  <c r="T251" i="19" s="1"/>
  <c r="AA211" i="19" s="1"/>
  <c r="AA237" i="19" s="1"/>
  <c r="AA251" i="19" s="1"/>
  <c r="AH211" i="19" s="1"/>
  <c r="AH237" i="19" s="1"/>
  <c r="AH251" i="19" s="1"/>
  <c r="AO211" i="19" s="1"/>
  <c r="AO237" i="19" s="1"/>
  <c r="AO251" i="19" s="1"/>
  <c r="M44" i="19"/>
  <c r="AE251" i="19"/>
  <c r="AL237" i="19"/>
  <c r="AL251" i="19" s="1"/>
  <c r="Q251" i="19"/>
  <c r="J99" i="19"/>
  <c r="A250" i="19"/>
  <c r="A251" i="19" s="1"/>
  <c r="A242" i="19"/>
  <c r="A243" i="19" s="1"/>
  <c r="A244" i="19" s="1"/>
  <c r="A245" i="19" s="1"/>
  <c r="A181" i="19"/>
  <c r="A182" i="19" s="1"/>
  <c r="A173" i="19"/>
  <c r="A174" i="19" s="1"/>
  <c r="A175" i="19" s="1"/>
  <c r="A176" i="19" s="1"/>
  <c r="P44" i="19"/>
  <c r="S30" i="19"/>
  <c r="V30" i="19" s="1"/>
  <c r="V44" i="19" s="1"/>
  <c r="J237" i="19" l="1"/>
  <c r="J251" i="19" s="1"/>
  <c r="M73" i="19"/>
  <c r="M99" i="19" s="1"/>
  <c r="J113" i="19"/>
  <c r="AL73" i="19"/>
  <c r="AL99" i="19" s="1"/>
  <c r="AL113" i="19" s="1"/>
  <c r="J142" i="19" s="1"/>
  <c r="Z99" i="19"/>
  <c r="S44" i="19"/>
  <c r="Z113" i="19" l="1"/>
  <c r="AC73" i="19"/>
  <c r="AC99" i="19" s="1"/>
  <c r="V142" i="19"/>
  <c r="V168" i="19" s="1"/>
  <c r="V182" i="19" s="1"/>
  <c r="Z142" i="19" s="1"/>
  <c r="J168" i="19"/>
  <c r="M113" i="19"/>
  <c r="P73" i="19"/>
  <c r="P99" i="19" s="1"/>
  <c r="Y30" i="19"/>
  <c r="M142" i="19" l="1"/>
  <c r="M168" i="19" s="1"/>
  <c r="J182" i="19"/>
  <c r="Z168" i="19"/>
  <c r="AL142" i="19"/>
  <c r="AL168" i="19" s="1"/>
  <c r="AL182" i="19" s="1"/>
  <c r="S73" i="19"/>
  <c r="S99" i="19" s="1"/>
  <c r="S113" i="19" s="1"/>
  <c r="P113" i="19"/>
  <c r="AF73" i="19"/>
  <c r="AF99" i="19" s="1"/>
  <c r="AC113" i="19"/>
  <c r="AB30" i="19"/>
  <c r="Y44" i="19"/>
  <c r="AI73" i="19" l="1"/>
  <c r="AI99" i="19" s="1"/>
  <c r="AI113" i="19" s="1"/>
  <c r="AF113" i="19"/>
  <c r="Z182" i="19"/>
  <c r="AC142" i="19"/>
  <c r="AC168" i="19" s="1"/>
  <c r="M182" i="19"/>
  <c r="P142" i="19"/>
  <c r="P168" i="19" s="1"/>
  <c r="AE30" i="19"/>
  <c r="AB44" i="19"/>
  <c r="AF142" i="19" l="1"/>
  <c r="AF168" i="19" s="1"/>
  <c r="AC182" i="19"/>
  <c r="S142" i="19"/>
  <c r="S168" i="19" s="1"/>
  <c r="S182" i="19" s="1"/>
  <c r="P182" i="19"/>
  <c r="AH30" i="19"/>
  <c r="AK30" i="19" s="1"/>
  <c r="AE44" i="19"/>
  <c r="AI142" i="19" l="1"/>
  <c r="AI168" i="19" s="1"/>
  <c r="AI182" i="19" s="1"/>
  <c r="AF182" i="19"/>
  <c r="AK44" i="19"/>
  <c r="AN30" i="19"/>
  <c r="AH44" i="19"/>
  <c r="AN44" i="19" l="1"/>
  <c r="AQ30" i="19"/>
  <c r="AQ44" i="19" s="1"/>
  <c r="A186" i="24"/>
  <c r="A188" i="24" s="1"/>
</calcChain>
</file>

<file path=xl/sharedStrings.xml><?xml version="1.0" encoding="utf-8"?>
<sst xmlns="http://schemas.openxmlformats.org/spreadsheetml/2006/main" count="839" uniqueCount="543">
  <si>
    <t>CZĘŚĆ I</t>
  </si>
  <si>
    <t xml:space="preserve">WNIOSEK O POŻYCZKĘ </t>
  </si>
  <si>
    <t>miejscowość</t>
  </si>
  <si>
    <t>data</t>
  </si>
  <si>
    <t>Sucha Beskidzka</t>
  </si>
  <si>
    <t>dnia</t>
  </si>
  <si>
    <t>data wpływu</t>
  </si>
  <si>
    <t>numer kolejny wniosku</t>
  </si>
  <si>
    <t>WNIOSKODAWCA</t>
  </si>
  <si>
    <t>imię i nazwisko lub nazwa przedsiębiorcy i forma prawna prowadzenia działalności gospodarczej</t>
  </si>
  <si>
    <t>adres (ulica i nume domu lub miejscowość i numer domu)</t>
  </si>
  <si>
    <t>adres (kod pocztowy i poczta)</t>
  </si>
  <si>
    <t>telefon</t>
  </si>
  <si>
    <t>telefon/fax</t>
  </si>
  <si>
    <t>adres e-mail</t>
  </si>
  <si>
    <t>numer NIP</t>
  </si>
  <si>
    <t>numer REGON</t>
  </si>
  <si>
    <t>numer PESEL</t>
  </si>
  <si>
    <t xml:space="preserve">FORMULARZ WNIOSKU O POŻYCZKĘ </t>
  </si>
  <si>
    <t>Proszę (prosimy) o udzielenie pożyczki w wysokości:</t>
  </si>
  <si>
    <t>słownie:</t>
  </si>
  <si>
    <t>Pożyczka zostanie przenzaczona na następujące wydatki:</t>
  </si>
  <si>
    <t>Przeznaczenie</t>
  </si>
  <si>
    <t>Wartość</t>
  </si>
  <si>
    <t>Pożyczka zostanie wypłacona:</t>
  </si>
  <si>
    <t>Jednorazowo</t>
  </si>
  <si>
    <t>W transzach</t>
  </si>
  <si>
    <t>Termin spłaty pożyczki [miesiące]:</t>
  </si>
  <si>
    <t>Karencja [miesiące]:</t>
  </si>
  <si>
    <t>Proponowane zabezpieczenie pożyczki (weksel, poręczenie, przewłaszczenie, hipoteka, itp..)</t>
  </si>
  <si>
    <t>weksel in blanco</t>
  </si>
  <si>
    <t>x</t>
  </si>
  <si>
    <t>Poręczenie osoby fizycznej i/lub prawnej</t>
  </si>
  <si>
    <t>Imię i nazwisko</t>
  </si>
  <si>
    <t>Dochód netto</t>
  </si>
  <si>
    <t>Przewłaszczenie na zabezpieczenie</t>
  </si>
  <si>
    <t>Nazwa</t>
  </si>
  <si>
    <t>Hipoteka na nieruchomosć</t>
  </si>
  <si>
    <t>Rodzaj i numer Księgi Wieczystej</t>
  </si>
  <si>
    <t>Inne proponowane przez Wnioskodawcę</t>
  </si>
  <si>
    <t xml:space="preserve">zostaną przeznaczone na: </t>
  </si>
  <si>
    <t>Środki własne w wysokości:</t>
  </si>
  <si>
    <t>Wykaz posiadanych rachunków bankowych:</t>
  </si>
  <si>
    <t>Nazwa banku</t>
  </si>
  <si>
    <t>Numer rachunku bankowego</t>
  </si>
  <si>
    <t>Kredyty zaciągnięte w innych bankach</t>
  </si>
  <si>
    <t>Kwota nominalna</t>
  </si>
  <si>
    <t>Pozostało do spłaty</t>
  </si>
  <si>
    <t xml:space="preserve">wysokość raty </t>
  </si>
  <si>
    <t>Termin spłaty</t>
  </si>
  <si>
    <t>Pożyczki zaciągnięte w innych funduszach pożyczkowych</t>
  </si>
  <si>
    <t>Nazwa funduszu pożyczkowego</t>
  </si>
  <si>
    <t>Wnioskodawca oświadcza, że wszystkie informacje, które zawarł w niniejszym wniosku oraz dane zamieszczone w załączonych dokumentach są prawdziwe pod rygorem odpowiedzialności karnej z art. 233 §1 K.K. za złożenie fałszywych zeznań.</t>
  </si>
  <si>
    <t>Wnioskodawca oświadcza, że upoważnia SSCPiR i wyraża zgodę na:</t>
  </si>
  <si>
    <r>
      <t xml:space="preserve">przetwarzanie swoich danych przez </t>
    </r>
    <r>
      <rPr>
        <b/>
        <sz val="9"/>
        <color theme="1"/>
        <rFont val="Calibri"/>
        <family val="2"/>
        <charset val="238"/>
        <scheme val="minor"/>
      </rPr>
      <t>SSCPiR</t>
    </r>
    <r>
      <rPr>
        <sz val="9"/>
        <color theme="1"/>
        <rFont val="Calibri"/>
        <family val="2"/>
        <charset val="238"/>
        <scheme val="minor"/>
      </rPr>
      <t xml:space="preserve"> jego następców prawnych, auditorów, prawników i doradców lub inne uprawione podmioty, zgodnie z ustawą z dnia 29 sierpnia 1997 roku o ochronie danych osobowych (Dz. U. 2016 r. poz. 922, z późn. zm.)</t>
    </r>
  </si>
  <si>
    <r>
      <t xml:space="preserve">przekazywanie wszelkich dotyczących go informacji finansowych i prawnych oraz dokumentów i ich treści udostępnionych </t>
    </r>
    <r>
      <rPr>
        <b/>
        <sz val="9"/>
        <color theme="1"/>
        <rFont val="Calibri"/>
        <family val="2"/>
        <charset val="238"/>
        <scheme val="minor"/>
      </rPr>
      <t>SSCPiR</t>
    </r>
    <r>
      <rPr>
        <sz val="9"/>
        <color theme="1"/>
        <rFont val="Calibri"/>
        <family val="2"/>
        <charset val="238"/>
        <scheme val="minor"/>
      </rPr>
      <t xml:space="preserve"> jego następcom prawnym, auditorom, prawnikom i doradcom lub innym uprawionym podmiotom</t>
    </r>
  </si>
  <si>
    <r>
      <t xml:space="preserve">przeprowadzanie przez </t>
    </r>
    <r>
      <rPr>
        <b/>
        <sz val="9"/>
        <color theme="1"/>
        <rFont val="Calibri"/>
        <family val="2"/>
        <charset val="238"/>
        <scheme val="minor"/>
      </rPr>
      <t>SSCPiR</t>
    </r>
    <r>
      <rPr>
        <sz val="9"/>
        <color theme="1"/>
        <rFont val="Calibri"/>
        <family val="2"/>
        <charset val="238"/>
        <scheme val="minor"/>
      </rPr>
      <t xml:space="preserve"> badań skuteczności i efektywności wykorzystania środków objętych umową pożyczki</t>
    </r>
  </si>
  <si>
    <r>
      <t>Wnioskodawca oświadcza, że zobowiązuje się do ujawniania wobec</t>
    </r>
    <r>
      <rPr>
        <i/>
        <sz val="9"/>
        <color theme="1"/>
        <rFont val="Calibri"/>
        <family val="2"/>
        <charset val="238"/>
        <scheme val="minor"/>
      </rPr>
      <t xml:space="preserve"> Stowarzyszenia "Samorządowe Centrum Przedsiębiorczości i Rozwoju" w Suchej Beskidzkiej</t>
    </r>
    <r>
      <rPr>
        <sz val="9"/>
        <color theme="1"/>
        <rFont val="Calibri"/>
        <family val="2"/>
        <charset val="238"/>
        <scheme val="minor"/>
      </rPr>
      <t xml:space="preserve"> </t>
    </r>
    <r>
      <rPr>
        <b/>
        <sz val="9"/>
        <color theme="1"/>
        <rFont val="Calibri"/>
        <family val="2"/>
        <charset val="238"/>
        <scheme val="minor"/>
      </rPr>
      <t>(SSCPiR)</t>
    </r>
    <r>
      <rPr>
        <sz val="9"/>
        <color theme="1"/>
        <rFont val="Calibri"/>
        <family val="2"/>
        <charset val="238"/>
        <scheme val="minor"/>
      </rPr>
      <t xml:space="preserve"> oraz wskazanym przez niego innych uprawionych podmiotów własnych danych dotyczących sytuacji finansowej oraz stanu zatrudnienia.</t>
    </r>
  </si>
  <si>
    <t>Podpis, data i pieczęć Wnioskodawcy</t>
  </si>
  <si>
    <t>Wniosek przyjął:</t>
  </si>
  <si>
    <t>Data i podpis pracownika SSCPiR</t>
  </si>
  <si>
    <t>CZĘŚĆ II</t>
  </si>
  <si>
    <t>BIZNES PLAN PRZEDSIĘWZIĘCIA</t>
  </si>
  <si>
    <t>INFORMACJA NA TEMAT REALIZOWANEGO PRZEDSIĘWZIĘCIA</t>
  </si>
  <si>
    <t>I</t>
  </si>
  <si>
    <t>INFORMACJE OGÓLNE</t>
  </si>
  <si>
    <t>Rodzaj działalności</t>
  </si>
  <si>
    <t>Produkcja</t>
  </si>
  <si>
    <t>Handel</t>
  </si>
  <si>
    <t>Usługi</t>
  </si>
  <si>
    <t>Rodzaj działalności (PKD)</t>
  </si>
  <si>
    <t>Wielkość Przedsiębiorcy:</t>
  </si>
  <si>
    <t>mikroprzedsiębiorstwo:</t>
  </si>
  <si>
    <t>to przedsiębiorstwo, które:
- zatrudnia mniej niż 10 pracowników oraz
- jego roczny obrót nie przekracza 2 milionów euro lub całkowity bilans roczny nie przekracza 2 milionów euro.</t>
  </si>
  <si>
    <t>małe przedsiębiorstwo:</t>
  </si>
  <si>
    <t>średnie przedsiębiorstwo:</t>
  </si>
  <si>
    <t>to przedsiębiorstwo, które:
- zatrudnia mniej niż 50 pracowników oraz
- jego roczny obrót nie przekracza 10 milionów euro lub całkowity bilans roczny nie przekracza 10 milionów euro.</t>
  </si>
  <si>
    <t>to przedsiębiorstwo, które:
- zatrudnia mniej niż 250 pracowników oraz
- jego roczny obrót nie przekracza 50 milionów euro lub całkowity bilans roczny nie przekracza 43 milionów euro.</t>
  </si>
  <si>
    <t>Forma prawna działalności</t>
  </si>
  <si>
    <t>Osoba fizyczna prowadząca działalność gospodarczą</t>
  </si>
  <si>
    <t>Spółka Cywilna</t>
  </si>
  <si>
    <t>Spółka Jawna</t>
  </si>
  <si>
    <t>Spółka Komandytowa</t>
  </si>
  <si>
    <t>Spółka z ograniczoną odpowiedzialnością</t>
  </si>
  <si>
    <t>Spółka Akcyjna</t>
  </si>
  <si>
    <t>Inna - jaka?: proszę wpisać poniżej</t>
  </si>
  <si>
    <t>Właściciele</t>
  </si>
  <si>
    <t>Udział</t>
  </si>
  <si>
    <t>Lokalizacja Przedsięwzięcia</t>
  </si>
  <si>
    <t>Kapitał założycielski:</t>
  </si>
  <si>
    <t>Forma rozliczeń z Urzędem Skarbowym</t>
  </si>
  <si>
    <t>Karta podatkowa</t>
  </si>
  <si>
    <t>Ryczałt ewidencjonowany</t>
  </si>
  <si>
    <t>Książka przychodów i rozchodów</t>
  </si>
  <si>
    <t>Księgi rachunkowe</t>
  </si>
  <si>
    <t>Imię i Nazwisko lub Nazwa</t>
  </si>
  <si>
    <t>Liczba pracowników</t>
  </si>
  <si>
    <t>Rachunek bankowy bieżący</t>
  </si>
  <si>
    <r>
      <t xml:space="preserve">Krótki opis prowadzonej dotychczas działalności (od jak dawna jest prowadzona?) - </t>
    </r>
    <r>
      <rPr>
        <b/>
        <sz val="9"/>
        <color rgb="FFC00000"/>
        <rFont val="Calibri"/>
        <family val="2"/>
        <charset val="238"/>
        <scheme val="minor"/>
      </rPr>
      <t>dotyczy wyłącznie działających Przedsiębiorców</t>
    </r>
  </si>
  <si>
    <r>
      <t xml:space="preserve">Ważniejsze osiągniecia firmy - </t>
    </r>
    <r>
      <rPr>
        <b/>
        <sz val="9"/>
        <color rgb="FFC00000"/>
        <rFont val="Calibri"/>
        <family val="2"/>
        <charset val="238"/>
        <scheme val="minor"/>
      </rPr>
      <t>dotyczy wyłącznie działających Przedsiębiorców</t>
    </r>
  </si>
  <si>
    <t>Nazwa i numer bieżącego rachunku bankowego</t>
  </si>
  <si>
    <t>II</t>
  </si>
  <si>
    <t>OPIS PRZEDSIĘWZIĘCIA</t>
  </si>
  <si>
    <t>III</t>
  </si>
  <si>
    <t>DANE DOTYCZĄCE PRODUKTÓW LUB USŁUG</t>
  </si>
  <si>
    <t>Opis produktu lub usługi - prosimy podać główne cechy i zalety. Czy są to produkty (usługi) już istniejące? Czym produkt wyróżnia się spośród produktów dostępnych na rynku i jaka jest jego przewaga nad produktami konkurencyjnymi?</t>
  </si>
  <si>
    <t>Zakres przeprowadzonego badania rynku. Czy oferowany produkt lub usługa zapełnia istniejącą na rynku lukę i zaspokaja potrzeby nabywców ? Prosimy uzasadnić.</t>
  </si>
  <si>
    <t>Możliwości produkcyjne firmy i stopień ich wykorzystania: (Planowana wielkość produkcji - ilościowo i wartościowo, obrót, tempo dochodzenia do pełnych zdolności.)</t>
  </si>
  <si>
    <t>Posiadane patenty i znaki towarowe</t>
  </si>
  <si>
    <t>Zapewnienie jakości produktów lub usług (w jaki sposób ?)</t>
  </si>
  <si>
    <t>OCENA RYNKU</t>
  </si>
  <si>
    <t>Odbiorcy produktów lub usług: (kto?, jacy - klient indywidualny, hurtownicy? - udział %, z jakiego obszaru?, przewidywana forma rozliczeń - gotówka, czek, przelew bankowy - struktura %, jak duży jest popyt w stosunku do Twojej oferty - podaj wielkości liczbowe)</t>
  </si>
  <si>
    <t>Przykładowi głównie odbiorcy</t>
  </si>
  <si>
    <t>Nazwa i adres odbiorcy</t>
  </si>
  <si>
    <t>% sprzedaży ogółem</t>
  </si>
  <si>
    <t>termin zapłaty [dni]</t>
  </si>
  <si>
    <t>Dostawcy surowców, towarów - rozproszeni - wielu, główni - dominujący - struktura %, forma rozliczeń  - struktura : gotówką/czekiem/przelewem ?</t>
  </si>
  <si>
    <t>Nazwa odbiorcy</t>
  </si>
  <si>
    <t>udział w dostawach</t>
  </si>
  <si>
    <t>termin płatności [dni]</t>
  </si>
  <si>
    <t>Przykładowi głównie dostawcy</t>
  </si>
  <si>
    <t>Posiadane umowy z dostawcami, odbiorcami, podwykonawcami, zamówienia (jeżeli są - załącz kopie, jeżeli nie ma podaj dlaczego?)</t>
  </si>
  <si>
    <t>Zasięg rynku (dzielnica, miasto, region, kraj, zagranica)</t>
  </si>
  <si>
    <t>Początkowo</t>
  </si>
  <si>
    <t>Docelowo</t>
  </si>
  <si>
    <t>Tendencje rozwoju rynku (wybierz właściwą)</t>
  </si>
  <si>
    <t>rosnące</t>
  </si>
  <si>
    <t>stabilizujące się</t>
  </si>
  <si>
    <t>malejące</t>
  </si>
  <si>
    <t>Sezonowość popytu. Jak zamierzasz przeciwdziałać negatywnym skutkom sezonowości ?</t>
  </si>
  <si>
    <t>Główni konkurenci na rynku. Podaj ilu występuje na obszarze Twojego działania, jacy są : mali, czy są to duże firmy, jak wygląda nasycenie rynku, jakie są Twoje przewagi nad nimi, a w czym nie jesteś w stanie im zagrozić?</t>
  </si>
  <si>
    <t>Podaj trzech głównych konkurentów</t>
  </si>
  <si>
    <t>Silne strony</t>
  </si>
  <si>
    <t>Słabe strony</t>
  </si>
  <si>
    <t>Plan marketingowy i podstawowe elementy marketingu stosowane na rynku przez firmę:</t>
  </si>
  <si>
    <t>Cele (co chcesz osiągnąć - długofalowo i w ciągu najbliższego roku?)</t>
  </si>
  <si>
    <t>Poprzez jakie działania:</t>
  </si>
  <si>
    <t>Np..: w zakresie</t>
  </si>
  <si>
    <t>Produktu</t>
  </si>
  <si>
    <t>Ceny</t>
  </si>
  <si>
    <t>Opakowania</t>
  </si>
  <si>
    <t>Promocji</t>
  </si>
  <si>
    <t>Dystrybucji</t>
  </si>
  <si>
    <t>Możliwość zmiany profilu produkcji i dostosowania się do sytuacji rynkowej w przypadku trudności ze zbytem:</t>
  </si>
  <si>
    <t>Powyższy zestaw informacji wraz z analizą finansową, stanowi podstawę do wstępnej oceny oferty projektu. Bardziej szczegółowe i dodatkowe informacje powinny wynikać z biznes planu, załączonego do niniejszej informacji.</t>
  </si>
  <si>
    <t>CZĘŚĆ III</t>
  </si>
  <si>
    <t>ANALIZA FINANSOWA</t>
  </si>
  <si>
    <t>Wyszczególnienie</t>
  </si>
  <si>
    <t>miesiąc 1</t>
  </si>
  <si>
    <t>miesiąc 2</t>
  </si>
  <si>
    <t>miesiąc 3</t>
  </si>
  <si>
    <t>miesiąc 4</t>
  </si>
  <si>
    <t>miesiąc 5</t>
  </si>
  <si>
    <t>miesiąc 6</t>
  </si>
  <si>
    <t>miesiąc 7</t>
  </si>
  <si>
    <t>miesiąc 8</t>
  </si>
  <si>
    <t>miesiąc 9</t>
  </si>
  <si>
    <t>miesiąc 10</t>
  </si>
  <si>
    <t>miesiąc 11</t>
  </si>
  <si>
    <t>miesiąc 12</t>
  </si>
  <si>
    <t>ROK I</t>
  </si>
  <si>
    <t xml:space="preserve">Tabela 1. </t>
  </si>
  <si>
    <t>Nakłady w ramach przedsięwzięcia</t>
  </si>
  <si>
    <t>Wydatki w ramach pożyczki:</t>
  </si>
  <si>
    <t>Kwota</t>
  </si>
  <si>
    <t>NAKŁADY</t>
  </si>
  <si>
    <t>Wydatki w ramach środków własnych:</t>
  </si>
  <si>
    <t>SUMA NAKŁADÓW (I+II)</t>
  </si>
  <si>
    <t>ŻRÓDŁA FINANSOWANIA:</t>
  </si>
  <si>
    <t>Środki własne</t>
  </si>
  <si>
    <t>Wnioskowana pożyczka</t>
  </si>
  <si>
    <t>SUMA (I+II)</t>
  </si>
  <si>
    <t>Prosimy o przedstawienie planowanych rachunków wyników w okresie objętym pożyczką w układzie miesięcznych (średni miesiąc roku) i rocznym</t>
  </si>
  <si>
    <t>Przy sporządzaniu zestawu rocznego należy uwzględnić sezonowość oraz przestoje w produkcji i w sprzedaży jak również okres urlopów</t>
  </si>
  <si>
    <t>W przypadku ulg podatkowych prosimy o powołanie się na stosowne rozporządzenia i podanie wysokości ulg.</t>
  </si>
  <si>
    <t>Tabela 2.</t>
  </si>
  <si>
    <t>Planowane przepływy środków pieniężnych (I rok)</t>
  </si>
  <si>
    <t>GOTÓWKA POCZĄTKOWA</t>
  </si>
  <si>
    <t>RAZEM WPŁYWY (2.01 : 2.05)</t>
  </si>
  <si>
    <t>wpływy z handlu</t>
  </si>
  <si>
    <t>wpływy z produkcji</t>
  </si>
  <si>
    <t>wpływy z usług</t>
  </si>
  <si>
    <t>spłaty należności</t>
  </si>
  <si>
    <t>inne wpływy</t>
  </si>
  <si>
    <t>RAZEM WYDATKI (3.01 : 3.17)</t>
  </si>
  <si>
    <t>zakupy towarów</t>
  </si>
  <si>
    <t>zakupy surowców/materiałów</t>
  </si>
  <si>
    <t>wynagrodzenia pracowników</t>
  </si>
  <si>
    <t>narzuty na wynagrodzenia</t>
  </si>
  <si>
    <t>czynsz</t>
  </si>
  <si>
    <t>transport</t>
  </si>
  <si>
    <t>energia, co, gaz, woda</t>
  </si>
  <si>
    <t>usługi obce</t>
  </si>
  <si>
    <t>podatki lokalne</t>
  </si>
  <si>
    <t>reklama</t>
  </si>
  <si>
    <t>ubezpieczenia rzeczowe</t>
  </si>
  <si>
    <t>koszty administracyjne i telekomunikacyjne</t>
  </si>
  <si>
    <t>leasing</t>
  </si>
  <si>
    <t>inne koszty</t>
  </si>
  <si>
    <t>odsetki od wnioskowanego kredytu/pożyczki</t>
  </si>
  <si>
    <t>odsetki od innych kredytów/pożyczek</t>
  </si>
  <si>
    <t>podatek dochodowy</t>
  </si>
  <si>
    <t>ROZLICZENIE VAT</t>
  </si>
  <si>
    <t>GOTÓWKA OPERACYJNA (1+2-3-4)</t>
  </si>
  <si>
    <t>zakupy inwestycyjne</t>
  </si>
  <si>
    <t>spłata wnioskowanego kredytu/pożyczki</t>
  </si>
  <si>
    <t>spłata kredytów/pożyczek długoterminowych</t>
  </si>
  <si>
    <t>spłata kredytów/pożyczek krótkoterminowych</t>
  </si>
  <si>
    <t>zmniejszenie kapitału</t>
  </si>
  <si>
    <t>wynagrodzenie właściciela</t>
  </si>
  <si>
    <t>inne</t>
  </si>
  <si>
    <t>RAZEM INNE WYDATKI (6.01:6.08)</t>
  </si>
  <si>
    <t>RAZEM INNE WPŁYWY (7.01:7.08)</t>
  </si>
  <si>
    <t>sprzedaż majątku trwałego</t>
  </si>
  <si>
    <t>zwiększenie kapitału</t>
  </si>
  <si>
    <t>wnioskowany kredyt/pożyczka</t>
  </si>
  <si>
    <t>ZUS/KRUS właściciela(i)</t>
  </si>
  <si>
    <t>GOTÓWKA KOŃCOWA (5-6+7)</t>
  </si>
  <si>
    <t>Tabela 3.</t>
  </si>
  <si>
    <t>kwartał 1</t>
  </si>
  <si>
    <t>kwartał 2</t>
  </si>
  <si>
    <t>kwartał 3</t>
  </si>
  <si>
    <t>kwartał 4</t>
  </si>
  <si>
    <t>ROK II</t>
  </si>
  <si>
    <t>Planowane przepływy środków pieniężnych (II i III rok)</t>
  </si>
  <si>
    <t>Tabela 4.</t>
  </si>
  <si>
    <t>Planowane przepływy środków pieniężnych (IV i V rok)</t>
  </si>
  <si>
    <t>ROK IV</t>
  </si>
  <si>
    <t>ROK V</t>
  </si>
  <si>
    <t>ROK III</t>
  </si>
  <si>
    <t>Tabela 5.</t>
  </si>
  <si>
    <t>Zestawienie przepływów środków pieniężnych</t>
  </si>
  <si>
    <t>średni miesiąc I ROK</t>
  </si>
  <si>
    <t>I ROK</t>
  </si>
  <si>
    <t>średni miesiąc II ROK</t>
  </si>
  <si>
    <t>II ROK</t>
  </si>
  <si>
    <t>średni miesiąc III ROK</t>
  </si>
  <si>
    <t>III ROK</t>
  </si>
  <si>
    <t>średni miesiąc IV ROK</t>
  </si>
  <si>
    <t>IV ROK</t>
  </si>
  <si>
    <t>średni miesiąc V ROK</t>
  </si>
  <si>
    <t>V ROK</t>
  </si>
  <si>
    <t>Tabela 6.</t>
  </si>
  <si>
    <t>Rachunek wyników</t>
  </si>
  <si>
    <t>z działalności handlowej</t>
  </si>
  <si>
    <t>P R Z Y C H O D Y</t>
  </si>
  <si>
    <t>z działalności produkcyjnej</t>
  </si>
  <si>
    <t>z działalności usługowej</t>
  </si>
  <si>
    <t>spłata należności</t>
  </si>
  <si>
    <t>RAZEM PRZYCHODY (01:05)</t>
  </si>
  <si>
    <t>K O S Z T Y</t>
  </si>
  <si>
    <t>zużycie surowców i materiałów</t>
  </si>
  <si>
    <t>wynagrodzenie pracwoników</t>
  </si>
  <si>
    <t>usługi obce (np. remonty)</t>
  </si>
  <si>
    <t>podatki lokalne (od nieruch.)</t>
  </si>
  <si>
    <t>ubezpieczenia majątkowe</t>
  </si>
  <si>
    <t>administracja i telekomunikacja</t>
  </si>
  <si>
    <t>odsetki od wnioskowanej pożyczki</t>
  </si>
  <si>
    <t>odsetki od innych kresytów</t>
  </si>
  <si>
    <t>amortyzacja</t>
  </si>
  <si>
    <t>RAZEM KOSZTY (01:17)</t>
  </si>
  <si>
    <t>Zmiana stanu produktów (+-)</t>
  </si>
  <si>
    <t>rozliczenie VAT</t>
  </si>
  <si>
    <t>KOSZTY UZYSKANIA PRZYCHOD</t>
  </si>
  <si>
    <t>ZYSK BRUTTO (1-5)</t>
  </si>
  <si>
    <t>PODATEK DOCHODOWY</t>
  </si>
  <si>
    <t>ZYSK NETTO (6-7)</t>
  </si>
  <si>
    <t>ZYSK NETTO</t>
  </si>
  <si>
    <t>spłata wnioskowanej pożyczki</t>
  </si>
  <si>
    <t>spłata kredytów długotermin</t>
  </si>
  <si>
    <t>spłata kredytów krótkotermin</t>
  </si>
  <si>
    <t>ZUS właściciela(i)</t>
  </si>
  <si>
    <t>ZYSK POZOSTAŁY (1-2-3-4-5)</t>
  </si>
  <si>
    <t>odpis na cele konsumpcyjne</t>
  </si>
  <si>
    <t>odpis na cele rozwojowe</t>
  </si>
  <si>
    <t>Informacja o majątku przedsiębiorstwa i źrodłach jego finansowania</t>
  </si>
  <si>
    <t>Stan na dzień przed pożyczką</t>
  </si>
  <si>
    <t>Stan na dzien z pożyczką</t>
  </si>
  <si>
    <t>Stan na koniec I roku pożyczkowego</t>
  </si>
  <si>
    <t>Stan na koniec II roku pożyczkowego</t>
  </si>
  <si>
    <t>Stan na koniec III roku pożyczkowego</t>
  </si>
  <si>
    <t>Stan na koniec IV roku pożyczkowego</t>
  </si>
  <si>
    <t>Stan na koniec V roku pożyczkowego</t>
  </si>
  <si>
    <t>MAJĄTEK TRWAŁY</t>
  </si>
  <si>
    <t>I.</t>
  </si>
  <si>
    <t>Grunty i tereny</t>
  </si>
  <si>
    <t>Budynki i budowle</t>
  </si>
  <si>
    <t>Maszyny i urządzenia</t>
  </si>
  <si>
    <t>Środki transportu</t>
  </si>
  <si>
    <t>Wyposażenie</t>
  </si>
  <si>
    <t>Inwestycyje</t>
  </si>
  <si>
    <t>Wartości niematerialne i prawne</t>
  </si>
  <si>
    <t>Finansowe składniki majątku</t>
  </si>
  <si>
    <t>M A J Ą T E K   P R Z E D S I Ę B I O R S T W A</t>
  </si>
  <si>
    <t>MAJĄTEK OBROTOWY</t>
  </si>
  <si>
    <t>II.</t>
  </si>
  <si>
    <t>Towary</t>
  </si>
  <si>
    <t>Surowce/materiały</t>
  </si>
  <si>
    <t>Wyroby gotowe</t>
  </si>
  <si>
    <t>Produkcja niezakończona</t>
  </si>
  <si>
    <t>Należności do odbioru</t>
  </si>
  <si>
    <t>Środki pieniężne (kasa+bank)</t>
  </si>
  <si>
    <t>Krókoterminowe papiery wartościowe</t>
  </si>
  <si>
    <t>Rozliczenia międzyokresowe (czynne)</t>
  </si>
  <si>
    <t>Ź R Ó D Ł A    F I N A N S O W A N I A</t>
  </si>
  <si>
    <t>KAPITAŁY WŁSANE</t>
  </si>
  <si>
    <t>III.</t>
  </si>
  <si>
    <t>RAZEM AKTYWA (I+II)</t>
  </si>
  <si>
    <t>KREDYTY I POŻYCZKI (1:3)</t>
  </si>
  <si>
    <t>Kredyty i pożyczki długoterminowe</t>
  </si>
  <si>
    <t>a.</t>
  </si>
  <si>
    <t>b.</t>
  </si>
  <si>
    <t>wnioskowana pożyczka (warunkowo)</t>
  </si>
  <si>
    <t>pozostałe</t>
  </si>
  <si>
    <t>Pozostałe kredyty i pożyczki (krótkoterminowe)</t>
  </si>
  <si>
    <t>Kredyty i pożyczki przeterminowane</t>
  </si>
  <si>
    <t>ZOBOWIĄZANIA (1:5)</t>
  </si>
  <si>
    <t>Zobowiązania wobec dostawców</t>
  </si>
  <si>
    <t>Zobowiązania wobec pracowników</t>
  </si>
  <si>
    <t>Zobowiązania wobec budżetu i ZUS</t>
  </si>
  <si>
    <t>Zobowiązania wekslowe</t>
  </si>
  <si>
    <t>Rozliczenia międzyokresowe (bierne)</t>
  </si>
  <si>
    <t>IV.</t>
  </si>
  <si>
    <t>ZYSK ZATRZYMANY/STRATA</t>
  </si>
  <si>
    <t>V.</t>
  </si>
  <si>
    <t>RAZEM PASYWA (I:IV)</t>
  </si>
  <si>
    <t>CZĘŚĆ IV</t>
  </si>
  <si>
    <t>OSOBISTY KWESTIONARIUSZ WNIOSKODAWCY</t>
  </si>
  <si>
    <t>Adres zamieszkania</t>
  </si>
  <si>
    <t>Telefon</t>
  </si>
  <si>
    <t>Numer dowodu osobistego</t>
  </si>
  <si>
    <t>Numer PESEL</t>
  </si>
  <si>
    <t>Wiek</t>
  </si>
  <si>
    <t>Wykształcenie</t>
  </si>
  <si>
    <t>Obecne zatrudnienie (lub miejsce rejestracji jako bezrobotny - właściwy PUP)</t>
  </si>
  <si>
    <t>Informacje o poprzednich miejscach pracy:</t>
  </si>
  <si>
    <t>Stanowisko</t>
  </si>
  <si>
    <t>Kwalifikacje i umiejętności przydatne w rozwoju przedsiębiorstwa:</t>
  </si>
  <si>
    <t>Informacje o posiadanych rachunkach bankowych:</t>
  </si>
  <si>
    <t>Numer rachunku</t>
  </si>
  <si>
    <t>Rodzaj rachunku</t>
  </si>
  <si>
    <t>Ile osób jest na Pana/Pani Utrzymaniu</t>
  </si>
  <si>
    <t>Czy był/a Pan/Pani kiedykolwiek karany/a za przestępstwa przeciwko mieniu i przestępstwa skarbowe</t>
  </si>
  <si>
    <t>Jeślitak, proszę podać bliższe okolicnzości:</t>
  </si>
  <si>
    <t>Sytuacja materialna na dzień:</t>
  </si>
  <si>
    <t>Aktywa [polskie złote]</t>
  </si>
  <si>
    <t>Pasywa [polskie złote]</t>
  </si>
  <si>
    <t>Gotówka w domu i banku</t>
  </si>
  <si>
    <t>Nieruchomości</t>
  </si>
  <si>
    <t>Akcje i obligacje</t>
  </si>
  <si>
    <t>Samochody</t>
  </si>
  <si>
    <t>Inne majatek osobisty</t>
  </si>
  <si>
    <t>Pożyczki</t>
  </si>
  <si>
    <t>Zobowiązania budżetowe</t>
  </si>
  <si>
    <t>Inne zobowiązania</t>
  </si>
  <si>
    <t>Kapitał własny</t>
  </si>
  <si>
    <t>Razem aktywa</t>
  </si>
  <si>
    <t>Razem pasywa</t>
  </si>
  <si>
    <t>Dochód miesięczny w polskich złotych razem</t>
  </si>
  <si>
    <t>wynagrodzenia</t>
  </si>
  <si>
    <t>przychódy z inwestycji</t>
  </si>
  <si>
    <t>inne przychody (proszę wyszczególnić)</t>
  </si>
  <si>
    <t>Czy ma Pan/Pani zobowiązania?</t>
  </si>
  <si>
    <t>Oświadczam, że wszsytkie podane wyżej informacje są zgodne z prawdą.</t>
  </si>
  <si>
    <t>podpis</t>
  </si>
  <si>
    <t>Oświadczenie o spełnieniu kryteriów MŚP</t>
  </si>
  <si>
    <t>nazwa Wnioskodawcy zgodnie z dokumentem rejestrowym</t>
  </si>
  <si>
    <r>
      <t>oświadcza, że jest</t>
    </r>
    <r>
      <rPr>
        <b/>
        <sz val="7"/>
        <color theme="1"/>
        <rFont val="Calibri"/>
        <family val="2"/>
        <charset val="238"/>
        <scheme val="minor"/>
      </rPr>
      <t>(1)</t>
    </r>
    <r>
      <rPr>
        <sz val="9"/>
        <color theme="1"/>
        <rFont val="Calibri"/>
        <family val="2"/>
        <charset val="238"/>
        <scheme val="minor"/>
      </rPr>
      <t>:</t>
    </r>
  </si>
  <si>
    <t>Mikroprzedsiębiorcą</t>
  </si>
  <si>
    <t>Małym przedsiębiorcą</t>
  </si>
  <si>
    <t>Średnim przedsiębiorcą</t>
  </si>
  <si>
    <t xml:space="preserve">spełniającym warunki określone w załączniku I do rozporządzenia Komisji (UE) Nr 651/2014 z dnia 17 czerwca 2014 r. uznającego niektóre rodzaje pomocy za zgodne z rynkiem wewnętrznym w zastosowaniu art. 107 i 108  Traktatu (ogólne rozporządzenie w sprawie wyłączeń blokowych) (Dz. Urz. UE L 187 z 26.06.2014 r., str.1). </t>
  </si>
  <si>
    <r>
      <t>Wnioskodawca:  
(</t>
    </r>
    <r>
      <rPr>
        <sz val="8"/>
        <color theme="1"/>
        <rFont val="Calibri"/>
        <family val="2"/>
        <charset val="238"/>
        <scheme val="minor"/>
      </rPr>
      <t>wpisać pełną nazwę Wnioskodawcy zgodnie z dokumentem rejestrowym</t>
    </r>
    <r>
      <rPr>
        <b/>
        <sz val="8"/>
        <color theme="1"/>
        <rFont val="Calibri"/>
        <family val="2"/>
        <charset val="238"/>
        <scheme val="minor"/>
      </rPr>
      <t xml:space="preserve">) </t>
    </r>
  </si>
  <si>
    <t>Data rozpoczęcia działalności</t>
  </si>
  <si>
    <t>-</t>
  </si>
  <si>
    <r>
      <rPr>
        <b/>
        <sz val="8"/>
        <color theme="1"/>
        <rFont val="Calibri"/>
        <family val="2"/>
        <charset val="238"/>
        <scheme val="minor"/>
      </rPr>
      <t>Jest przedsiębiorstwem samodzielnym/ niezależnym</t>
    </r>
    <r>
      <rPr>
        <b/>
        <sz val="7"/>
        <color theme="1"/>
        <rFont val="Calibri"/>
        <family val="2"/>
        <charset val="238"/>
        <scheme val="minor"/>
      </rPr>
      <t>(2)</t>
    </r>
    <r>
      <rPr>
        <sz val="8"/>
        <color theme="1"/>
        <rFont val="Calibri"/>
        <family val="2"/>
        <charset val="238"/>
        <scheme val="minor"/>
      </rPr>
      <t xml:space="preserve"> 
</t>
    </r>
    <r>
      <rPr>
        <b/>
        <sz val="8"/>
        <color theme="1"/>
        <rFont val="Calibri"/>
        <family val="2"/>
        <charset val="238"/>
        <scheme val="minor"/>
      </rPr>
      <t>UWAGA</t>
    </r>
    <r>
      <rPr>
        <sz val="8"/>
        <color theme="1"/>
        <rFont val="Calibri"/>
        <family val="2"/>
        <charset val="238"/>
        <scheme val="minor"/>
      </rPr>
      <t xml:space="preserve">: W przypadku, gdy Wnioskodawca jest przedsiębiorcą samodzielnym/niezależnym nie wypełnia załączników </t>
    </r>
    <r>
      <rPr>
        <b/>
        <sz val="8"/>
        <color theme="1"/>
        <rFont val="Calibri"/>
        <family val="2"/>
        <charset val="238"/>
        <scheme val="minor"/>
      </rPr>
      <t>a</t>
    </r>
    <r>
      <rPr>
        <sz val="8"/>
        <color theme="1"/>
        <rFont val="Calibri"/>
        <family val="2"/>
        <charset val="238"/>
        <scheme val="minor"/>
      </rPr>
      <t>,</t>
    </r>
    <r>
      <rPr>
        <b/>
        <sz val="8"/>
        <color theme="1"/>
        <rFont val="Calibri"/>
        <family val="2"/>
        <charset val="238"/>
        <scheme val="minor"/>
      </rPr>
      <t xml:space="preserve"> b</t>
    </r>
    <r>
      <rPr>
        <sz val="8"/>
        <color theme="1"/>
        <rFont val="Calibri"/>
        <family val="2"/>
        <charset val="238"/>
        <scheme val="minor"/>
      </rPr>
      <t xml:space="preserve"> oraz </t>
    </r>
    <r>
      <rPr>
        <b/>
        <sz val="8"/>
        <color theme="1"/>
        <rFont val="Calibri"/>
        <family val="2"/>
        <charset val="238"/>
        <scheme val="minor"/>
      </rPr>
      <t>c</t>
    </r>
    <r>
      <rPr>
        <sz val="8"/>
        <color theme="1"/>
        <rFont val="Calibri"/>
        <family val="2"/>
        <charset val="238"/>
        <scheme val="minor"/>
      </rPr>
      <t xml:space="preserve"> do oświadczenia o spełnianiu kryteriów MSP</t>
    </r>
  </si>
  <si>
    <t>proszę wybrac z listy</t>
  </si>
  <si>
    <r>
      <t xml:space="preserve">Dane stosowane do określenia kategorii MSP </t>
    </r>
    <r>
      <rPr>
        <b/>
        <sz val="7"/>
        <color theme="1"/>
        <rFont val="Calibri"/>
        <family val="2"/>
        <charset val="238"/>
      </rPr>
      <t>(5)</t>
    </r>
  </si>
  <si>
    <t>W ostatnim okresie sprawozdawczym N</t>
  </si>
  <si>
    <t>W poprzednim okresie sprawozdawczym N-1</t>
  </si>
  <si>
    <t xml:space="preserve">W okresie sprawozdawczym za drugi rok wstecz od ostatniego okresu sprawozdawczego N-2 </t>
  </si>
  <si>
    <t>Suma aktywów bilansu*
(w tys EUR na koniec roku obrotowego)</t>
  </si>
  <si>
    <t xml:space="preserve">25% lub więcej kapitału lub praw głosu jest kontrolowane bezpośrednio lub pośrednio, wspólnie lub indywidualnie, przez jeden lub kilka organów publicznych </t>
  </si>
  <si>
    <t>Miejscowość</t>
  </si>
  <si>
    <t>Data</t>
  </si>
  <si>
    <t>Podpis</t>
  </si>
  <si>
    <r>
      <rPr>
        <b/>
        <i/>
        <sz val="6"/>
        <color theme="1"/>
        <rFont val="Calibri"/>
        <family val="2"/>
        <charset val="238"/>
        <scheme val="minor"/>
      </rPr>
      <t xml:space="preserve">(1) </t>
    </r>
    <r>
      <rPr>
        <i/>
        <sz val="6"/>
        <color theme="1"/>
        <rFont val="Calibri"/>
        <family val="2"/>
        <charset val="238"/>
        <scheme val="minor"/>
      </rPr>
      <t xml:space="preserve">Do kategorii mikroprzedsiębiorstw oraz małych i średnich przedsiębiorstw (MŚP) należą przedsiębiorstwa, które zatrudniają mniej niż 250 pracowników i których roczny obrót nie przekracza 50 milionów EUR lub roczna suma bilansowa nie przekracza 43 milionów EUR. 
W kategorii MŚP przedsiębiorstwo małe definiuje się jako przedsiębiorstwo zatrudniające mniej niż 50 pracowników i którego roczny obrót lub roczna suma bilansowa nie przekracza 10 milionów EUR.  
W kategorii MŚP mikroprzedsiębiorstwo definiuje się jako przedsiębiorstwo zatrudniające mniej niż 10 pracowników i 
którego roczny obrót lub roczna suma bilansowa nie przekracza 2 milionów EUR.  
W przypadku, gdy w dniu zamknięcia ksiąg rachunkowych wskaźniki danego przedsiębiorstwa przekraczają lub spadają poniżej progu zatrudnienia lub pułapu finansowego, uzyskanie lub utrata statusu średniego, małego lub mikroprzedsiębiorstwa następuje tylko wówczas gdy zjawisko to powtórzy się w ciągu dwóch kolejnych okresów obrachunkowych.  
Powyższa zasada nie dotyczy sytuacji wynikających ze zmiany w strukturze właścicielskiej przedsiębiorstwa: 
1) przejęcia przedsiębiorstwa mającego status MSP przez przedsiębiorstwo duże i w związku z tym z dniem przejęcia przedsiębiorstwo to stanie się przedsiębiorstwem powiązanym lub partnerskim.  
2) utrata statusu mikro lub małego przedsiębiorstwa może mieć także miejsce w przypadku przejęcia pierwszego z nich przez małe lub średnie przedsiębiorstwo, a w przypadku drugiego z nich w wyniku przejęcia przez średnie przedsiębiorstwo.. 
W sytuacjach opisanych w p.1 i 2 utrata statusu następuje w dniu przejęcia przedsiębiorstwa w sytuacji przekroczenia/spadku danych uzasadniających zmianę statusu. Mechanizm ten działa również w przypadku sytuacji odwrotnej, tj. np. sprzedaży udziałów przez podmiot dominujący i zakończenia powiązań pomiędzy przedsiębiorstwami – w takim przypadku przedsiębiorstwo będzie mogło uzyskać/odzyskać status przedsiębiorstwa MŚP, o ile dane tego przedsiębiorstwa będą mieściły się  w progach określonych dla danej kategorii przedsiębiorstwa.  
W przypadku nowoutworzonych przedsiębiorstw, których księgi rachunkowe jeszcze nie zostały zamknięte dane, które mają zastosowanie do ustalenia statusu przedsiębiorstwa pochodzą z oceny (szacunku) dokonanej w dobrej wierze zgodnie z zasadami najlepszej praktyki w trakcie roku obrachunkowego.  
</t>
    </r>
    <r>
      <rPr>
        <b/>
        <i/>
        <sz val="6"/>
        <color theme="1"/>
        <rFont val="Calibri"/>
        <family val="2"/>
        <charset val="238"/>
        <scheme val="minor"/>
      </rPr>
      <t xml:space="preserve">Uwaga: Dane niezbędne do ustalenia kategorii przedsiębiorstwa, ustala się zgodnie z ust. 3-11 niniejszego oświadczenia. </t>
    </r>
  </si>
  <si>
    <r>
      <rPr>
        <b/>
        <i/>
        <sz val="6"/>
        <color theme="1"/>
        <rFont val="Calibri"/>
        <family val="2"/>
        <charset val="238"/>
        <scheme val="minor"/>
      </rPr>
      <t>(3)</t>
    </r>
    <r>
      <rPr>
        <i/>
        <sz val="6"/>
        <color theme="1"/>
        <rFont val="Calibri"/>
        <family val="2"/>
        <charset val="238"/>
        <scheme val="minor"/>
      </rPr>
      <t xml:space="preserve"> Za „przedsiębiorstwa partnerskie” uważa się przedsiębiorstwa: 
- które posiadają 25 % lub więcej kapitału lub praw głosu w innym przedsiębiorstwie lub 
- w którym inne przedsiębiorstwa posiadają 25 % lub więcej kapitału lub praw głosu oraz 
- które nie są przedsiębiorstwami powiązanymi z innymi przedsiębiorstwami. 
Gdy wartość procentu odnosząca się do kapitału lub praw głosu jest różna, należy zastosować wartość wyższą. 
Przedsiębiorstwami partnerskimi będą więc wszystkie przedsiębiorstwa, które nie zostały zakwalifikowane jako przedsiębiorstwa powiązane i które pozostają w następującym wzajemnym związku: przedsiębiorstwo (typu „upstream”) posiada, samodzielnie lub wspólnie z jednym lub kilkoma przedsiębiorstwami powiązanymi, 25% lub więcej kapitału lub praw głosu drugiego przedsiębiorstwa (przedsiębiorstwa typu „downstream”).   
Uwaga! Uznaje się jednak za przedsiębiorstwa samodzielne, w których wartość 25 % została osiągnięta bądź przekroczona przez podmioty będące inwestorami wymienione w pkt 10 oświadczenia (pod warunkiem, że nie są oni powiązani). </t>
    </r>
  </si>
  <si>
    <r>
      <rPr>
        <b/>
        <i/>
        <sz val="6"/>
        <color theme="1"/>
        <rFont val="Calibri"/>
        <family val="2"/>
        <charset val="238"/>
        <scheme val="minor"/>
      </rPr>
      <t>(4)</t>
    </r>
    <r>
      <rPr>
        <i/>
        <sz val="6"/>
        <color theme="1"/>
        <rFont val="Calibri"/>
        <family val="2"/>
        <charset val="238"/>
        <scheme val="minor"/>
      </rPr>
      <t xml:space="preserve"> „Przedsiębiorstwa powiązane” oznaczają przedsiębiorstwa, które pozostają w jednym z poniższych związków: 
a) przedsiębiorstwo posiada większość praw głosu w roli udziałowca/akcjonariusza lub członka w innym przedsiębiorstwie; 
b) przedsiębiorstwo ma prawo wyznaczyć lub odwołać większość członków organu administracyjnego, zarządzającego lub nadzorczego innego przedsiębiorstwa; 
c) przedsiębiorstwo ma prawo wywierać dominujący wpływ na inne przedsiębiorstwo na mocy umowy  zawartej z tym przedsiębiorstwem lub postanowień w jego statucie lub umowie spółki; 
d) przedsiębiorstwo będące udziałowcem/akcjonariuszem lub członkiem innego przedsiębiorstwa kontroluje samodzielnie, na mocy umowy z innymi udziałowcami/akcjonariuszami lub członkami tego przedsiębiorstwa, większość praw głosu udziałowców/akcjonariuszy lub członków w tym przedsiębiorstwie. </t>
    </r>
  </si>
  <si>
    <r>
      <rPr>
        <b/>
        <i/>
        <sz val="6"/>
        <color theme="1"/>
        <rFont val="Calibri"/>
        <family val="2"/>
        <charset val="238"/>
        <scheme val="minor"/>
      </rPr>
      <t>(4a)</t>
    </r>
    <r>
      <rPr>
        <i/>
        <sz val="6"/>
        <color theme="1"/>
        <rFont val="Calibri"/>
        <family val="2"/>
        <charset val="238"/>
        <scheme val="minor"/>
      </rPr>
      <t xml:space="preserve"> Za „przedsiębiorstwa powiązane przez osoby fizyczne” uważa się przedsiębiorstwa pozostające we wskazanym powyżej związku (spełniającym kryteria z pkt 5 oświadczenia) z innymi przedsiębiorstwami za pośrednictwem osoby fizycznej lub grupy osób fizycznych działających wspólnie, jeżeli przedsiębiorstwa te wykonują swoją działalność lub część swojej działalności na tym samym rynku właściwym lub rynkach pokrewnych.   Chodzi tu o sytuacje w których formalnie brak jest powiązań pomiędzy samymi przedsiębiorstwami, jednak za względu na osoby fizyczne działające zarówno w jedynym jak i drugim badanym przedsiębiorstwie, występuje możliwość silnego oddziaływania pomiędzy tymi przedsiębiorstwami. 
Sytuacja taka ma miejsce przy przedsiębiorstwach które wzajemnie nie posiadają w sobie udziałów, akcji lub zawartych innych porozumień skutkujących powstaniem formalnej zależności powiązania. Przedsiębiorstwa takie 
są jednak powiązane przez osoby fizyczne, o ile te osoby fizyczne zarówno  w jednym jak i drugim przedsiębiorstwie posiadają możliwość sprawowania nad nimi kontroli  (wg. warunków związania z pkt 5 oświadczenia), przy czym przedsiębiorstwa te muszą dodatkowo działać na tym samym właściwym rynku lub rynkach pokrewnych. 
 Badając możliwość wystąpienia powiązania przedsiębiorstw poprzez osoby fizyczne działające wspólnie należy 
 także  wziąć  pod  uwagę  relacje,  które  zachodzą  pomiędzy  tymi  osobami  fizycznymi,  
a które mogą wskazywać, iż osoby te reprezentują ten sam interes gospodarczy. W szczególności, należy mieć na względzie, czy osoby takie działając razem mogą wywierać dominujący wpływ na badane przedsiębiorstwa, czy przedsiębiorstwa podejmują wspólne działania gospodarcze i czy ich działalność się wzajemnie uzupełnia. Za istnieniem tych powiązań mogą przemawiać np.: 
- wspólna klientela, 
- brak wyodrębnienia finansowego, 
- wspólne użytkowanie bazy logistycznej np. zajmowanie tego samego budynku (lokalu), środków transportu, 
- wspólny sposób prowadzenia biznesu, 
- korzystanie z tych samych kanałów dystrybucji, 
- usytuowanie na komplementarnych etapach cyklu produkcyjnego, bycie zleceniodawcą/zleceniobiorcą lub korzystanie z usług drugiego przedsiębiorstwa, serwisowanie, reklamowanie jego produktów lub usług, przekazywanie drugiemu przedsiębiorstwu środków trwałych w użytkowanie, wynajem nieruchomości, 
- wspólna strona internetowa – z jej treści może również wynikać, iż przedsiębiorcy prowadzą wspólną działalność, 
- wspólni pracownicy. 
 Należy też zwrócić uwagę, że do wystąpienia „powiązania przedsiębiorstw poprzez osoby fizyczne” oprócz spełnienia powyżej wskazanych przesłanek dotyczących możliwości oddziaływania osób fizycznych na badane przedsiębiorstwa, musi również występować zbieżność rynków na którym działają te przedsiębiorstwa, tj. przedsiębiorstwa te muszą działać na tym samym rynku lub rynku pokrewnym. 
 Za „rynek pokrewny” uważa się rynek dla danego produktu lub usługi znajdujący się bezpośrednio na wyższym lub niższym szczeblu rynku w stosunku do rynku właściwego. </t>
    </r>
  </si>
  <si>
    <r>
      <rPr>
        <b/>
        <i/>
        <sz val="6"/>
        <color theme="1"/>
        <rFont val="Calibri"/>
        <family val="2"/>
        <charset val="238"/>
        <scheme val="minor"/>
      </rPr>
      <t>(5)</t>
    </r>
    <r>
      <rPr>
        <i/>
        <sz val="6"/>
        <color theme="1"/>
        <rFont val="Calibri"/>
        <family val="2"/>
        <charset val="238"/>
        <scheme val="minor"/>
      </rPr>
      <t xml:space="preserve"> W przypadku, gdy Wnioskodawca pozostaje z innym przedsiębiorcą w związku przedsiębiorstw partnerskich albo powiązanych, Wnioskodawca wypełnia Załączniki a, b, c; a następnie dokonuje obliczenia odpowiednio skumulowanych danych tych przedsiębiorców ze swoimi danymi, zgodnie z rozporządzeniem Komisji (UE) Nr 651/2014 z dnia 17 czerwca 2014 r. uznającym niektóre rodzaje pomocy za zgodne z rynkiem wewnętrznym w zastosowaniu art. 107 i 108  Traktatu (ogólne rozporządzenie w sprawie wyłączeń blokowych) (Dz. Urz. UE L 187 z 26.06.2014 r., str.1).  
 - W przypadku przedsiębiorstwa samodzielnego dane dotyczące zatrudnienia oraz dane dotyczące      wielkości obrotu i rocznej sumy bilansowej tego przedsiębiorstwa ustalane są wyłącznie na podstawie rachunków tego przedsiębiorstwa. 
- W przypadku przedsiębiorstw partnerskich, do danych przedsiębiorstwa Wnioskodawcy dotyczących zatrudnienia oraz danych dotyczących wielkości obrotu i rocznej sumy bilansowej, należy dodać dane każdego przedsiębiorstwa partnerskiego, proporcjonalnie do procentowego udziału w kapitale lub w prawie głosu (zależnie od tego, która z tych wartości jest większa).  W przypadku przedsiębiorstw posiadających nawzajem akacje/udziały/prawa głosu (cross-holding) stosuje się wyższy procent. 
- W przypadku przedsiębiorstw powiązanych, do danych przedsiębiorstwa Wnioskodawcy dotyczących zatrudnienia oraz danych dotyczących wielkości obrotu i rocznej sumy bilansowej dodaje się w 100% dane przedsiębiorstwa powiązanego. 
 Dane, które będą stosowane przy określaniu liczby personelu i kwot finansowych są to dane odnoszące się do zamkniętych okresów obrachunkowych i są obliczone na podstawie rocznej. Są one brane pod uwagę od dnia zamknięcia ksiąg rachunkowych. Kwota wybrana na obrót jest obliczana bez uwzględniania podatku VAT i innych podatków pośrednich. Zamknięcie okresu sprawozdawczego dokonywane jest poprzez sam upływ tego okresu i nie jest ono tożsame z zatwierdzeniem tego sprawozdania przez odpowiedni organ przedsiębiorstwa.  
W przypadku nowoutworzonych przedsiębiorstw, których księgi rachunkowe jeszcze nie zostały zamknięte dane, które mają zastosowanie - pochodzą z oceny dokonanej w dobrej wierze zgodnie z najlepszą praktyką w trakcie roku obrachunkowego. </t>
    </r>
  </si>
  <si>
    <r>
      <rPr>
        <b/>
        <i/>
        <sz val="6"/>
        <color theme="1"/>
        <rFont val="Calibri"/>
        <family val="2"/>
        <charset val="238"/>
        <scheme val="minor"/>
      </rPr>
      <t>(6)</t>
    </r>
    <r>
      <rPr>
        <i/>
        <sz val="6"/>
        <color theme="1"/>
        <rFont val="Calibri"/>
        <family val="2"/>
        <charset val="238"/>
        <scheme val="minor"/>
      </rPr>
      <t xml:space="preserve"> Liczba zatrudnionych osób odpowiada liczbie „rocznych jednostek pracy” (RJP) / ”rocznych jednostek roboczych (RJR) , to jest liczbie pracowników zatrudnionych w pełnym wymiarze czasu (na pełnych etatach) w obrębie danego przedsiębiorstwa lub w jego imieniu w ciągu całego roku, który jest brany pod uwagę. Praca osób, które nie przepracowały pełnego roku, które pracowały w niepełnym wymiarze godzin bez względu na długość okresu zatrudnienia lub pracowników sezonowych jest obliczana jako część ułamkowa RJP/RJR. Personel składa się z: 
a) pracowników; 
b) osób pracujących dla przedsiębiorstwa, podlegających mu i uważanych za pracowników na mocy  przepisów prawa krajowego; 
c) właścicieli – kierowników; 
d) partnerów prowadzących regularną działalność w przedsiębiorstwie i czerpiących z niego korzyści  finansowe. 
Praktykanci lub studenci odbywający szkolenie zawodowe na podstawie umowy o praktyce lub szkoleniu zawodowym nie wchodzą w skład personelu. Okres trwania urlopu macierzyńskiego lub wychowawczego nie jest wliczany. </t>
    </r>
  </si>
  <si>
    <r>
      <rPr>
        <b/>
        <i/>
        <sz val="6"/>
        <color theme="1"/>
        <rFont val="Calibri"/>
        <family val="2"/>
        <charset val="238"/>
        <scheme val="minor"/>
      </rPr>
      <t>(7)</t>
    </r>
    <r>
      <rPr>
        <i/>
        <sz val="6"/>
        <color theme="1"/>
        <rFont val="Calibri"/>
        <family val="2"/>
        <charset val="238"/>
        <scheme val="minor"/>
      </rPr>
      <t xml:space="preserve"> W rozumieniu przepisów Dyrektywy Parlamentu Europejskiego i Rady 2013/34/UE z dnia 26 czerwca 2013 r. w sprawie rocznych sprawozdań finansowych, skonsolidowanych sprawozdań finansowych i powiązanych sprawozdań niektórych rodzajów jednostek, zmieniającą dyrektywę Parlamentu Europejskiego i Rady 2006/43/WE oraz uchylającą Dyrektywę Rady 78/660/EWG i 83/349/EWG (Dz.Urz. UE.L. Nr 182, str. 19).</t>
    </r>
  </si>
  <si>
    <r>
      <rPr>
        <b/>
        <i/>
        <sz val="6"/>
        <color theme="1"/>
        <rFont val="Calibri"/>
        <family val="2"/>
        <charset val="238"/>
        <scheme val="minor"/>
      </rPr>
      <t>(8)</t>
    </r>
    <r>
      <rPr>
        <i/>
        <sz val="6"/>
        <color theme="1"/>
        <rFont val="Calibri"/>
        <family val="2"/>
        <charset val="238"/>
        <scheme val="minor"/>
      </rPr>
      <t xml:space="preserve"> W tej kategorii mieścić się będą np. fundusze inwestycyjne, fundusze emerytalne</t>
    </r>
  </si>
  <si>
    <r>
      <rPr>
        <b/>
        <i/>
        <sz val="6"/>
        <color theme="1"/>
        <rFont val="Calibri"/>
        <family val="2"/>
        <charset val="238"/>
        <scheme val="minor"/>
      </rPr>
      <t xml:space="preserve">(9) </t>
    </r>
    <r>
      <rPr>
        <i/>
        <sz val="6"/>
        <color theme="1"/>
        <rFont val="Calibri"/>
        <family val="2"/>
        <charset val="238"/>
        <scheme val="minor"/>
      </rPr>
      <t xml:space="preserve">W rozumieniu art. 3 ust. 3 załącznika I do rozporządzenia Komisji (UE) Nr 651/2014 z dnia 17 czerwca 2014 r. uznającego niektóre rodzaje pomocy za zgodne z rynkiem wewnętrznym w zastosowaniu art. 107 i 108  Traktatu (ogólne rozporządzenie w sprawie wyłączeń blokowych) (Dz. Urz. UE L 187 z 26.06.2014 r., str.1). </t>
    </r>
  </si>
  <si>
    <t>CZEŚĆ A</t>
  </si>
  <si>
    <t>DO OŚWIADCZENIA O  SPEŁNIANIU KRYTERIÓW MŚP</t>
  </si>
  <si>
    <t xml:space="preserve">Dane Wnioskodawcy pozostającego w układzie przedsiębiorstw/podmiotów partnerskich lub powiązanych </t>
  </si>
  <si>
    <t>Dane stosowane do określenia kategorii MSP</t>
  </si>
  <si>
    <r>
      <t>Wielkość zatrudnienia</t>
    </r>
    <r>
      <rPr>
        <b/>
        <sz val="7"/>
        <color theme="1"/>
        <rFont val="Calibri"/>
        <family val="2"/>
        <charset val="238"/>
        <scheme val="minor"/>
      </rPr>
      <t>(1)</t>
    </r>
    <r>
      <rPr>
        <b/>
        <sz val="7.5"/>
        <color theme="1"/>
        <rFont val="Calibri"/>
        <family val="2"/>
        <charset val="238"/>
        <scheme val="minor"/>
      </rPr>
      <t xml:space="preserve">
(</t>
    </r>
    <r>
      <rPr>
        <b/>
        <i/>
        <sz val="7.5"/>
        <color theme="1"/>
        <rFont val="Calibri"/>
        <family val="2"/>
        <charset val="238"/>
        <scheme val="minor"/>
      </rPr>
      <t>w rocznych jednostkach pracy</t>
    </r>
    <r>
      <rPr>
        <b/>
        <sz val="7.5"/>
        <color theme="1"/>
        <rFont val="Calibri"/>
        <family val="2"/>
        <charset val="238"/>
        <scheme val="minor"/>
      </rPr>
      <t>)</t>
    </r>
  </si>
  <si>
    <r>
      <t>Obroty ze sprzedaży netto*</t>
    </r>
    <r>
      <rPr>
        <b/>
        <sz val="7"/>
        <color theme="1"/>
        <rFont val="Calibri"/>
        <family val="2"/>
        <charset val="238"/>
        <scheme val="minor"/>
      </rPr>
      <t>(2)</t>
    </r>
    <r>
      <rPr>
        <b/>
        <sz val="7.5"/>
        <color theme="1"/>
        <rFont val="Calibri"/>
        <family val="2"/>
        <charset val="238"/>
        <scheme val="minor"/>
      </rPr>
      <t xml:space="preserve">
(</t>
    </r>
    <r>
      <rPr>
        <b/>
        <i/>
        <sz val="7.5"/>
        <color theme="1"/>
        <rFont val="Calibri"/>
        <family val="2"/>
        <charset val="238"/>
        <scheme val="minor"/>
      </rPr>
      <t>w tys EUR na koniec roku obrotowego</t>
    </r>
    <r>
      <rPr>
        <b/>
        <sz val="7.5"/>
        <color theme="1"/>
        <rFont val="Calibri"/>
        <family val="2"/>
        <charset val="238"/>
        <scheme val="minor"/>
      </rPr>
      <t>)</t>
    </r>
  </si>
  <si>
    <r>
      <rPr>
        <b/>
        <i/>
        <sz val="6"/>
        <color theme="1"/>
        <rFont val="Calibri"/>
        <family val="2"/>
        <charset val="238"/>
        <scheme val="minor"/>
      </rPr>
      <t>(1)</t>
    </r>
    <r>
      <rPr>
        <i/>
        <sz val="6"/>
        <color theme="1"/>
        <rFont val="Calibri"/>
        <family val="2"/>
        <charset val="238"/>
        <scheme val="minor"/>
      </rPr>
      <t xml:space="preserve"> Wielkości te są liczone zgodnie z załącznikiem I do rozporządzenia Komisji (UE) Nr 651/2014 z dnia 17 czerwca 2014 r. uznającego niektóre rodzaje pomocy za zgodne z rynkiem wewnętrznym w zastosowaniu art. 107 i 108  Traktatu (ogólne rozporządzenie w sprawie wyłączeń blokowych) (Dz. Urz. UE L 187 z 26.06.2014 r., str.1). 
Liczba zatrudnionych osób odpowiada liczbie „rocznych jednostek pracy” (RJP) / ”rocznych jednostek roboczych (RJR) , to jest liczbie pracowników zatrudnionych w pełnym wymiarze czasu (na pełnych etatach) w obrębie danego przedsiębiorstwa lub w jego imieniu w ciągu całego roku, który jest brany pod uwagę. Praca osób, które nie przepracowały pełnego roku, które pracowały w niepełnym wymiarze godzin bez względu na długość okresu zatrudnienia lub pracowników sezonowych jest obliczana jako część ułamkowa RJP/RJR. Personel składa się z: 
a) pracowników; 
b) osób pracujących dla przedsiębiorstwa, podlegających mu i uważanych za pracowników na mocy  przepisów prawa krajowego; 
c) właścicieli – kierowników; 
d) partnerów prowadzących regularną działalność w przedsiębiorstwie i czerpiących z niego korzyści  finansowe. 
Praktykanci lub studenci odbywający szkolenie zawodowe na podstawie umowy o praktyce lub szkoleniu zawodowym nie wchodzą w skład personelu. Okres trwania urlopu macierzyńskiego lub wychowawczego nie jest wliczany.</t>
    </r>
  </si>
  <si>
    <r>
      <rPr>
        <b/>
        <i/>
        <sz val="6"/>
        <color theme="1"/>
        <rFont val="Calibri"/>
        <family val="2"/>
        <charset val="238"/>
        <scheme val="minor"/>
      </rPr>
      <t>(2)</t>
    </r>
    <r>
      <rPr>
        <i/>
        <sz val="6"/>
        <color theme="1"/>
        <rFont val="Calibri"/>
        <family val="2"/>
        <charset val="238"/>
        <scheme val="minor"/>
      </rPr>
      <t xml:space="preserve"> W rozumieniu przepisów Dyrektywy Parlamentu Europejskiego i Rady 2013/34/UE z dnia 26 czerwca 2013 r. w sprawie rocznych sprawozdań finansowych, skonsolidowanych sprawozdań finansowych i powiązanych sprawozdań niektórych rodzajów jednostek, zmieniającą dyrektywę Parlamentu Europejskiego i Rady 2006/43/WE oraz uchylającą Dyrektywę Rady 78/660/EWG i 83/349/EWG (Dz.Urz. UE.L. Nr 182, str. 19).</t>
    </r>
  </si>
  <si>
    <t xml:space="preserve">CZĘŚĆ B </t>
  </si>
  <si>
    <r>
      <t>DO OŚWIADCZENIA</t>
    </r>
    <r>
      <rPr>
        <b/>
        <sz val="10"/>
        <color theme="1"/>
        <rFont val="Calibri"/>
        <family val="2"/>
        <charset val="238"/>
      </rPr>
      <t xml:space="preserve"> </t>
    </r>
    <r>
      <rPr>
        <b/>
        <sz val="11"/>
        <color theme="1"/>
        <rFont val="Calibri"/>
        <family val="2"/>
        <charset val="238"/>
      </rPr>
      <t xml:space="preserve">O  SPEŁNIANIU KRYTERIÓW MŚP </t>
    </r>
  </si>
  <si>
    <r>
      <t>Przedsiębiorstwo/ podmiot partnerski 
(</t>
    </r>
    <r>
      <rPr>
        <i/>
        <sz val="8"/>
        <color theme="1"/>
        <rFont val="Calibri"/>
        <family val="2"/>
        <charset val="238"/>
        <scheme val="minor"/>
      </rPr>
      <t>wpisać pełną nazwę zgodnie z dokumentem rejestrowym</t>
    </r>
    <r>
      <rPr>
        <b/>
        <sz val="8"/>
        <color theme="1"/>
        <rFont val="Calibri"/>
        <family val="2"/>
        <charset val="238"/>
        <scheme val="minor"/>
      </rPr>
      <t xml:space="preserve">) </t>
    </r>
  </si>
  <si>
    <r>
      <t>Udział w kapitale lub prawie głosu
(</t>
    </r>
    <r>
      <rPr>
        <i/>
        <sz val="8"/>
        <color theme="1"/>
        <rFont val="Calibri"/>
        <family val="2"/>
        <charset val="238"/>
        <scheme val="minor"/>
      </rPr>
      <t>w procentach</t>
    </r>
    <r>
      <rPr>
        <b/>
        <sz val="8"/>
        <color theme="1"/>
        <rFont val="Calibri"/>
        <family val="2"/>
        <charset val="238"/>
        <scheme val="minor"/>
      </rPr>
      <t xml:space="preserve">) </t>
    </r>
  </si>
  <si>
    <t>CZĘŚĆ C</t>
  </si>
  <si>
    <r>
      <t>Przedsiębiorstwo/ podmiot powiązany 
(</t>
    </r>
    <r>
      <rPr>
        <i/>
        <sz val="8"/>
        <color theme="1"/>
        <rFont val="Calibri"/>
        <family val="2"/>
        <charset val="238"/>
        <scheme val="minor"/>
      </rPr>
      <t>wpisać pełną nazwę zgodnie z dokumentem rejestrowym</t>
    </r>
    <r>
      <rPr>
        <b/>
        <sz val="8"/>
        <color theme="1"/>
        <rFont val="Calibri"/>
        <family val="2"/>
        <charset val="238"/>
        <scheme val="minor"/>
      </rPr>
      <t xml:space="preserve">) </t>
    </r>
  </si>
  <si>
    <t>CZĘŚĆ D *</t>
  </si>
  <si>
    <t xml:space="preserve">Oświadczenie Wnioskodawcy o nabyciu statusu MŚP w okresie poprzedzającym 3 ostatnie zatwierdzone okresy sprawozdawcze  </t>
  </si>
  <si>
    <t xml:space="preserve">oświadcza, że w oparciu o dane poprzedzające 3 ostatnie zamknięte okresy obrachunkowe  nabył status: </t>
  </si>
  <si>
    <r>
      <t xml:space="preserve">Powyższa wartość 25% kapitału lub praw głosu została osiągnięta lub przekroczona przez następujących inwestorów: 
1) publiczne korporacje inwestycyjne, spółki venture capital, osoby fizyczne lub grupy osób fizycznych prowadzące regularną działalność inwestycyjną w oparciu o venture capital, które inwestują w firmy nienotowane na giełdzie (tzw. „anioły biznesu”), pod warunkiem, że całkowita kwota inwestycji tych inwestorów w jedno przedsiębiorstwo 
nie przekroczy 1 250 000 EUR; 
2) uczelnie wyższe lub ośrodki badawcze nienastawione na zysk; 
3) inwestorzy instytucjonalni(8), w tym fundusze rozwoju regionalnego; 
4) niezależne władze lokalne z rocznym budżetem poniżej 10 milionów EUR oraz liczbą mieszkańców poniżej 5 000 
- </t>
    </r>
    <r>
      <rPr>
        <b/>
        <u/>
        <sz val="7"/>
        <color theme="1"/>
        <rFont val="Calibri"/>
        <family val="2"/>
        <charset val="238"/>
        <scheme val="minor"/>
      </rPr>
      <t>i podmioty te nie są powiązane</t>
    </r>
    <r>
      <rPr>
        <b/>
        <sz val="7"/>
        <color theme="1"/>
        <rFont val="Calibri"/>
        <family val="2"/>
        <charset val="238"/>
        <scheme val="minor"/>
      </rPr>
      <t xml:space="preserve">(9), indywidualnie lub wspólnie, z przedsiębiorstwem, w którym posiadają 25% lub więcej kapitału lub prawa głosu. </t>
    </r>
  </si>
  <si>
    <r>
      <t>Wielkość zatrudnienia(6)
(</t>
    </r>
    <r>
      <rPr>
        <b/>
        <i/>
        <sz val="7"/>
        <color theme="1"/>
        <rFont val="Calibri"/>
        <family val="2"/>
        <charset val="238"/>
        <scheme val="minor"/>
      </rPr>
      <t>w rocznych jednostkach pracy</t>
    </r>
    <r>
      <rPr>
        <b/>
        <sz val="7"/>
        <color theme="1"/>
        <rFont val="Calibri"/>
        <family val="2"/>
        <charset val="238"/>
        <scheme val="minor"/>
      </rPr>
      <t>)</t>
    </r>
  </si>
  <si>
    <r>
      <t>Obroty ze sprzedaży netto*(7)
(</t>
    </r>
    <r>
      <rPr>
        <b/>
        <i/>
        <sz val="7"/>
        <color theme="1"/>
        <rFont val="Calibri"/>
        <family val="2"/>
        <charset val="238"/>
        <scheme val="minor"/>
      </rPr>
      <t>w tys EUR na koniec roku obrotowego</t>
    </r>
    <r>
      <rPr>
        <b/>
        <sz val="7"/>
        <color theme="1"/>
        <rFont val="Calibri"/>
        <family val="2"/>
        <charset val="238"/>
        <scheme val="minor"/>
      </rPr>
      <t>)</t>
    </r>
  </si>
  <si>
    <r>
      <rPr>
        <b/>
        <sz val="8"/>
        <color theme="1"/>
        <rFont val="Calibri"/>
        <family val="2"/>
        <charset val="238"/>
        <scheme val="minor"/>
      </rPr>
      <t>Pozostaje w relacji przedsiębiorstw/ podmiotów partnerskich</t>
    </r>
    <r>
      <rPr>
        <b/>
        <sz val="7"/>
        <color theme="1"/>
        <rFont val="Calibri"/>
        <family val="2"/>
        <charset val="238"/>
        <scheme val="minor"/>
      </rPr>
      <t>(3)</t>
    </r>
    <r>
      <rPr>
        <b/>
        <sz val="8"/>
        <color theme="1"/>
        <rFont val="Calibri"/>
        <family val="2"/>
        <charset val="238"/>
        <scheme val="minor"/>
      </rPr>
      <t xml:space="preserve"> z</t>
    </r>
    <r>
      <rPr>
        <sz val="8"/>
        <color theme="1"/>
        <rFont val="Calibri"/>
        <family val="2"/>
        <charset val="238"/>
        <scheme val="minor"/>
      </rPr>
      <t xml:space="preserve">: 
(należy podać nazwy i wypełnić załącznik </t>
    </r>
    <r>
      <rPr>
        <b/>
        <sz val="8"/>
        <color theme="1"/>
        <rFont val="Calibri"/>
        <family val="2"/>
        <charset val="238"/>
        <scheme val="minor"/>
      </rPr>
      <t>a</t>
    </r>
    <r>
      <rPr>
        <sz val="8"/>
        <color theme="1"/>
        <rFont val="Calibri"/>
        <family val="2"/>
        <charset val="238"/>
        <scheme val="minor"/>
      </rPr>
      <t xml:space="preserve"> oraz </t>
    </r>
    <r>
      <rPr>
        <b/>
        <sz val="8"/>
        <color theme="1"/>
        <rFont val="Calibri"/>
        <family val="2"/>
        <charset val="238"/>
        <scheme val="minor"/>
      </rPr>
      <t>b</t>
    </r>
    <r>
      <rPr>
        <sz val="8"/>
        <color theme="1"/>
        <rFont val="Calibri"/>
        <family val="2"/>
        <charset val="238"/>
        <scheme val="minor"/>
      </rPr>
      <t xml:space="preserve"> oddzielnie dla każdego przedsiębiorstwa/ podmiotu partnerskiego) 
UWAGA: W  przypadku gdy Wnioskodawca 
jest przedsiębiorcą nie pozostającym z żadnym innym przedsiębiorcą w stosunku partnerskim, należy wpisać – „nie dotyczy” </t>
    </r>
  </si>
  <si>
    <r>
      <rPr>
        <b/>
        <sz val="8"/>
        <color theme="1"/>
        <rFont val="Calibri"/>
        <family val="2"/>
        <charset val="238"/>
        <scheme val="minor"/>
      </rPr>
      <t>Pozostaje w relacji przedsiębiorstw/ podmiotów powiązanych</t>
    </r>
    <r>
      <rPr>
        <b/>
        <sz val="7"/>
        <color theme="1"/>
        <rFont val="Calibri"/>
        <family val="2"/>
        <charset val="238"/>
        <scheme val="minor"/>
      </rPr>
      <t>(4)</t>
    </r>
    <r>
      <rPr>
        <b/>
        <sz val="8"/>
        <color theme="1"/>
        <rFont val="Calibri"/>
        <family val="2"/>
        <charset val="238"/>
        <scheme val="minor"/>
      </rPr>
      <t xml:space="preserve"> z</t>
    </r>
    <r>
      <rPr>
        <sz val="8"/>
        <color theme="1"/>
        <rFont val="Calibri"/>
        <family val="2"/>
        <charset val="238"/>
        <scheme val="minor"/>
      </rPr>
      <t xml:space="preserve">: 
(należy podać nazwy i wypełnić załącznik </t>
    </r>
    <r>
      <rPr>
        <b/>
        <sz val="8"/>
        <color theme="1"/>
        <rFont val="Calibri"/>
        <family val="2"/>
        <charset val="238"/>
        <scheme val="minor"/>
      </rPr>
      <t>a</t>
    </r>
    <r>
      <rPr>
        <sz val="8"/>
        <color theme="1"/>
        <rFont val="Calibri"/>
        <family val="2"/>
        <charset val="238"/>
        <scheme val="minor"/>
      </rPr>
      <t xml:space="preserve"> oraz </t>
    </r>
    <r>
      <rPr>
        <b/>
        <sz val="8"/>
        <color theme="1"/>
        <rFont val="Calibri"/>
        <family val="2"/>
        <charset val="238"/>
        <scheme val="minor"/>
      </rPr>
      <t>c</t>
    </r>
    <r>
      <rPr>
        <sz val="8"/>
        <color theme="1"/>
        <rFont val="Calibri"/>
        <family val="2"/>
        <charset val="238"/>
        <scheme val="minor"/>
      </rPr>
      <t xml:space="preserve"> oddzielnie dla każdego przedsiębiorstwa/ podmiotu powiązanego) 
UWAGA: W  przypadku gdy Wnioskodawca 
jest przedsiębiorcą nie pozostającym z żadnym innym przedsiębiorcą w stosunku powiązania, należy wpisać – „nie dotyczy” </t>
    </r>
  </si>
  <si>
    <t>TAK</t>
  </si>
  <si>
    <t>NIE</t>
  </si>
  <si>
    <t>ND</t>
  </si>
  <si>
    <t xml:space="preserve">Przedsiębiorstwa pozostające w jednym z takich związków (4a)  za pośrednictwem osoby fizycznej lub grupy osób fizycznych działających wspólnie prowadzą swoją działalność lub jej część na tym samym rynku właściwym lub rynkach pokrewnych. </t>
  </si>
  <si>
    <r>
      <rPr>
        <b/>
        <i/>
        <sz val="6"/>
        <color theme="1"/>
        <rFont val="Calibri"/>
        <family val="2"/>
        <charset val="238"/>
        <scheme val="minor"/>
      </rPr>
      <t>(2)</t>
    </r>
    <r>
      <rPr>
        <i/>
        <sz val="6"/>
        <color theme="1"/>
        <rFont val="Calibri"/>
        <family val="2"/>
        <charset val="238"/>
        <scheme val="minor"/>
      </rPr>
      <t xml:space="preserve"> Za „przedsiębiorstwo samodzielne” uważa się przedsiębiorstwo: 
- które nie posiada 25% lub więcej kapitału lub praw głosu w innym przedsiębiorstwie lub 
- w którym inne przedsiębiorstwo nie posiada 25 % lub więcej kapitału lub praw do głosu. 
Przedsiębiorstwo to nie będzie więc przedsiębiorstwem partnerskim lub powiązanym w rozumieniu art. 3 ust. 2 i 3 załącznika I do rozporządzenia Komisji (UE) Nr 651/2014 z dnia 17 czerwca 2014 r. uznającego niektóre rodzaje pomocy za zgodne z rynkiem wewnętrznym w zastosowaniu art. 107 i 108 Traktatu (ogólne rozporządzenie w sprawie wyłączeń blokowych) (Dz. Urz. UE L 187 z 26.06.2014 r., str.1). </t>
    </r>
  </si>
  <si>
    <t>* Wyrażone w euro wielkości dotyczące rocznych obrotów oraz rocznej sumy bilansowej przelicza się na złote według średniego kursu ogłoszonego przez Narodowy Bank Polski w ostatnim dniu roku obrotowego do określenia statusu przedsiębiorcy. Średni kurs ogłoszony przez NBP w dniu: 
31.12.2022 r. - 4,6899; 31.12.2021 r. - 4,5994; 31.12.2020 r. – 4,6148; 31.12.2019 r. – 4,2585; 31.12.2018 r. – 4,3000;</t>
  </si>
  <si>
    <t xml:space="preserve">* UWAGA: Część D wypełnić w przypadku rozbieżności danych przedsiębiorcy przypadających na 3 ostatnie zamknięte okresy obrachunkowe, skutkujących brakiem możności nabycia bądź utraty statusu MSP przez przedsiębiorcę jedynie na podstawie tych danych. </t>
  </si>
  <si>
    <t>ARKUSZ OCENY PROJEKTU</t>
  </si>
  <si>
    <t>Data sporządzenia arkusza</t>
  </si>
  <si>
    <t>Numer w rejestrze wniosków</t>
  </si>
  <si>
    <t>Nazwa projektu</t>
  </si>
  <si>
    <t>Autor projektu</t>
  </si>
  <si>
    <t>Kwota pożyczki</t>
  </si>
  <si>
    <t>Suma punktów</t>
  </si>
  <si>
    <t>maksymalnie dla projektu 30</t>
  </si>
  <si>
    <t>Wstępne uwagi</t>
  </si>
  <si>
    <t>Punktacja</t>
  </si>
  <si>
    <t>Ocena produktów (usług)</t>
  </si>
  <si>
    <t>Ocena rynku i jego znajomości przez autora projektu</t>
  </si>
  <si>
    <t>Ocena konkurencji</t>
  </si>
  <si>
    <t>Ocena strategii marketingowej</t>
  </si>
  <si>
    <t>Ocena działalności</t>
  </si>
  <si>
    <t>Ocena ekonomiczno finansowa</t>
  </si>
  <si>
    <t>Ocena przedsiębiorcy</t>
  </si>
  <si>
    <t>Ocena bezpieczeństwa zwrotu zainwestowanych środków</t>
  </si>
  <si>
    <t>Liczba stworzonych miejsc pracy</t>
  </si>
  <si>
    <t>Koszt jednego miesjca pracy</t>
  </si>
  <si>
    <t>Ogólna ocena</t>
  </si>
  <si>
    <t>silne strony</t>
  </si>
  <si>
    <t>słabe strony</t>
  </si>
  <si>
    <t>możliwości</t>
  </si>
  <si>
    <t>zagrożenia</t>
  </si>
  <si>
    <t>Opinia (rekomendacje)</t>
  </si>
  <si>
    <t>sporządził data</t>
  </si>
  <si>
    <t>Pożyczkobiorca:</t>
  </si>
  <si>
    <t>Adres firmy:</t>
  </si>
  <si>
    <t>Adres zamieszkania:</t>
  </si>
  <si>
    <t>Rodzaj działalności:</t>
  </si>
  <si>
    <t>Nr akt:</t>
  </si>
  <si>
    <t>Nr ewidencyjny klienta:</t>
  </si>
  <si>
    <t>Proponowane przez klienta warunki pożyczki</t>
  </si>
  <si>
    <t>Okres pożyczki</t>
  </si>
  <si>
    <t>Karencja</t>
  </si>
  <si>
    <t>Ocena rynku i jego znajomości przez autora</t>
  </si>
  <si>
    <t>Ocena ekonomiczno - finansowa</t>
  </si>
  <si>
    <t>Waga</t>
  </si>
  <si>
    <t>Punkty</t>
  </si>
  <si>
    <t>Maksymalna liczba punktów</t>
  </si>
  <si>
    <t>Grupa</t>
  </si>
  <si>
    <t>Opis</t>
  </si>
  <si>
    <t>Pozycja arkusza</t>
  </si>
  <si>
    <t>niepunktowane</t>
  </si>
  <si>
    <t>Oceniamy:
*oryginalność w stosunku do istniejących na rynku
*jakość w ujęciu bezwzględnym i w porównaniu do innych
*czy sa łatwosprzedawalne
*czy mają charakter jednostkowy, czy sa produkowane masowo
*czym przewyższają istniejąca na rynku konkurencyjne produkty</t>
  </si>
  <si>
    <t>PRODUKT</t>
  </si>
  <si>
    <t>Oceniamy:
*czy oferowane produkty, usługi, towary będą sprzedawane, czy istnieje popyt na nie
*rodzaj klienta
*zasięg terytorialny
*Charaktersytykę dostawców
*tendencje rozwoju rynku</t>
  </si>
  <si>
    <t>Oceniamy:
*konkurencyjność przedsięwzięcia
*liczbę podmiotów będących potencjalnym konkurentem
*w jakim zakresie firmy konkurenycjne realnie zagrażają istnieniu firmy
*szanse realizacji  planowanego przedsięwzięcia
*jaki wpływ ma konkurencja na działalność firmy
*liczbę i jakość podmiotów prowadzących konkurencyjną działalność</t>
  </si>
  <si>
    <t>Oceniamy:
*samą strategię marketignową i sposób jej przemyślenia
*czy metody marketignu dostosowano do konkretnej sytuacji
*czy propozycje mają odwierciedlenie w prognozach i możliwociach fiansnowych firmy</t>
  </si>
  <si>
    <t>MARKETING</t>
  </si>
  <si>
    <t>Oceniamy:
*zdolności produkcyjne
*charakter produkcji (jednostkowa, masowa, wymagajaca specjalnych kwalifikacji, standardowa,, licencjonowana, itp..)
*sezonowość produkcji
*elastyczność (możliwość dostsoowania się do zmieniającejsie sytuacji na rynku)</t>
  </si>
  <si>
    <t>DZIAŁALNOŚĆ</t>
  </si>
  <si>
    <t>WARTOŚĆ EKONOM-FIN</t>
  </si>
  <si>
    <t>wskaźnik płynności bieżącej</t>
  </si>
  <si>
    <t>aktywa bieżące</t>
  </si>
  <si>
    <t>wartość wzorcowa</t>
  </si>
  <si>
    <t>wartość analizowana</t>
  </si>
  <si>
    <t>zobowiązania krótkoterminowe</t>
  </si>
  <si>
    <t>&gt;1 optymalnie 1,8</t>
  </si>
  <si>
    <t>wskaźnik zdolności do spłaty zadłużenia</t>
  </si>
  <si>
    <t>zadłużenie długoterminowe</t>
  </si>
  <si>
    <t>kapitał</t>
  </si>
  <si>
    <t>&lt;0,5</t>
  </si>
  <si>
    <t>wskaźnik pokrycia obsługi długu</t>
  </si>
  <si>
    <t>zysknetto+odsetki+amortyzacja</t>
  </si>
  <si>
    <t>raty kapitałowe+odsetki</t>
  </si>
  <si>
    <t>&gt;1,3</t>
  </si>
  <si>
    <t>zdolność samofinansowania</t>
  </si>
  <si>
    <t>zysknetto+amortyzacja</t>
  </si>
  <si>
    <t>porównanie do średniej pensji</t>
  </si>
  <si>
    <t>punkt krytyczny</t>
  </si>
  <si>
    <t>koszty stałe</t>
  </si>
  <si>
    <t>1-(koszty zmienne/sprzedaż)</t>
  </si>
  <si>
    <t>0,6-0,8 przychodów</t>
  </si>
  <si>
    <t>rentowność sprzedaży</t>
  </si>
  <si>
    <t>zysk brutto</t>
  </si>
  <si>
    <t>sprzedaż</t>
  </si>
  <si>
    <t>Oceniamy:
*Motywację i determinację
*Kwalifikacje i doświadczenie
*Zdolności, umiejętności i predyspozycje
*Zasoby
*Uwarunkowania
*Pomysł/Plan</t>
  </si>
  <si>
    <t>PRZEDSIĘ
BIORCA</t>
  </si>
  <si>
    <t>Oceniamy:
*wartość przedstawionych zabezpieczeń
*możliwośc zaspokojenia się z innych niż przedstawione składniki majątku
*płynnośc zabezpieczeń</t>
  </si>
  <si>
    <t>BEZPIECZEŃ
STWO</t>
  </si>
  <si>
    <t>Koszt jednego miejsca pracy</t>
  </si>
  <si>
    <t>KORZYSĆ SPOŁECZNA</t>
  </si>
  <si>
    <t>RAZEM</t>
  </si>
  <si>
    <t xml:space="preserve">Protokół </t>
  </si>
  <si>
    <t>z posiedzenia Komisji Pożyczkowej</t>
  </si>
  <si>
    <t>w dniu ………………………………………………. W sprawie wniosku o przyznanie</t>
  </si>
  <si>
    <t>Pożyczki Panu (Panie), Firmie:</t>
  </si>
  <si>
    <t>W posiedzeniu Komisji Pożyczkowej udział wzięli:</t>
  </si>
  <si>
    <t>Michał Stasik</t>
  </si>
  <si>
    <t>Monika Marek</t>
  </si>
  <si>
    <t>Magdalena Piwowarczyk</t>
  </si>
  <si>
    <t>oraz specjalista finansowy</t>
  </si>
  <si>
    <t>przedstawiający całość materiału związanego</t>
  </si>
  <si>
    <t>z wnioskiem j.w.</t>
  </si>
  <si>
    <t>W wyniku przeprowadzonej prezentacji danych oraz dyskusji nad nwioksie Komisja Pożyczkowa podjęła decyzję o:</t>
  </si>
  <si>
    <t>zakceptowaniu pożyczki w wysokości</t>
  </si>
  <si>
    <t>na okres</t>
  </si>
  <si>
    <t>z okresem karencji</t>
  </si>
  <si>
    <t xml:space="preserve">przy stopie procentowej </t>
  </si>
  <si>
    <t>w skali roku w celu</t>
  </si>
  <si>
    <t xml:space="preserve">Aby przyznać pożyczkę musza być spełnione następujące warunki: </t>
  </si>
  <si>
    <t>(warunki dodatkowe nie wynikające bezpośrednio z arkusza oceny wniosku)</t>
  </si>
  <si>
    <t>odłożeniu podjęcia decyzji do czasu otrzymania następujących informacji:</t>
  </si>
  <si>
    <t>Niezaakceptował pożyczki z następujących powodów:</t>
  </si>
  <si>
    <t>Podpisy członków Komisji Pożyczkowej</t>
  </si>
  <si>
    <t>Specjalista finansowy</t>
  </si>
  <si>
    <t>Część informacyjna w zakresie ochrony danych osobowych</t>
  </si>
  <si>
    <t xml:space="preserve">
Zgodnie z art. 13 ogólnego rozporządzenia o ochronie danych osobowych z dnia 27 kwietnia 2016 r. (Dz. Urz. UE L 119 z 04.05.2016) informujemy, iż:
1) administratorem Pani/Pana danych osobowych jest Stowarzyszenie „Samorządowe Centrum Przedsiębiorczości Rozwoju” w Suchej Beskidzkiej z siedzibą przy ul. Mickiewicza 175, 34-200 Sucha Beskidzka
2) kontakt z Inspektorem Ochrony Danych –  e-mail: iod@funduszemalopolska.pl,  adres pocztowy: Inspektor Ochrony Danych Osobowych Stowarzyszenie „Samorządowe Centrum Przedsiębiorczości 
i Rozwoju” w Suchej Beskidzkiej ul. Mickiewicza 175, 34-200 Sucha Beskidzka
3) Pani/Pana dane osobowe przetwarzane będą na podstawie Art. 6 ust. 1 lit. b i c ogólnego rozporządzenia o ochronie danych osobowych z dnia 27 kwietnia 2016 r w celach związanych z prowadzoną przez Stowarzyszenie „Samorządowe Centrum Przedsiębiorczości i Rozwoju” w Suchej Beskidzkiej działalnością statutową  lub podmiot powstały z przekształcenia Stowarzyszenia „Samorządowe Centrum Przedsiębiorczości i Rozwoju” w Suchej Beskidzkiej w tym w celu realizacji projektu Fundusz Pożyczkowy „TOR#10” tj. udzielenia wsparcia, ewaluacji, kontroli, monitoringu i sprawozdawczości
4) odbiorcami Pani/Pana danych osobowych będą podmioty uprawnione do uzyskania danych osobowych na podstawie przepisów prawa, jednostki kontrolujące i nadzorujące (w związku z realizacją celów statutowych Stowarzyszenia oraz ewentualnych projektów)  i Członkowie Stowarzyszenia, BIGInfomonitor, bank celem dokonania przelewu,  poczta, serwis i nadzór nad oprogramowaniem, oraz jeżeli dotyczy obsługa prawna celem windykacji zadłużeń/realizacji umowy, firma windykacyjna
5) Pani/Pana dane osobowe przechowywane będą do momentu ustania przetwarzania w celach analityki oraz planowania biznesowego, na podstawie Art.6, ust. 1, lit. f (RODO) – prawnie usprawiedliwionego interesu administratora
6) posiada Pani/Pan prawo do żądania od administratora dostępu do danych osobowych, prawo do ich sprostowania, usunięcia lub ograniczenia przetwarzania, prawo do wniesienia sprzeciwu wobec przetwarzania, prawo do przenoszenia danych
7) ma Pani/Pan prawo wniesienia skargi do organu nadzorczego
8) Podanie danych jest dobrowolne, aczkolwiek odmowa ich podania jest równoznaczna z brakiem możliwości udzielenia wsparcia w ramach projektu
9) Pani/Pana dane osobowe nie będą podlegały zautomatyzowanemu podejmowaniu decyzji i nie będą profilowane
10) Pani/Pana dane osobowe nie będą przekazywane do państw trzecich ani organizacji międzynarodowych</t>
  </si>
  <si>
    <t>Oświadczam, że zostałem/am zapoznany/a z w/w klauzulami informacyjnymi dotyczącymi przetwarzania moich danych osobowych</t>
  </si>
  <si>
    <t>Podpis Wnioskodawcy</t>
  </si>
  <si>
    <t>Jeśli tak, proszę podać jakie ?(pożyczki, kredyty, alimenty, długi, itp..)</t>
  </si>
  <si>
    <t/>
  </si>
  <si>
    <t>Rafał Wróbel</t>
  </si>
  <si>
    <t>Ryszard Janiszewski</t>
  </si>
  <si>
    <t>który(a) oświadcza, że nie jest powiązany(a) w żaden sposób z wnioskodawcą/</t>
  </si>
  <si>
    <t xml:space="preserve"> wycofuje się z podejmowania decyzji w ramach tego wniosku</t>
  </si>
  <si>
    <t>Tabela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</si>
</sst>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zł&quot;;[Red]\-#,##0.00\ &quot;zł&quot;"/>
    <numFmt numFmtId="164" formatCode="#,##0_ ;[Red]\-#,##0\ "/>
    <numFmt numFmtId="165" formatCode="0.0"/>
  </numFmts>
  <fonts count="35"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4"/>
      <color theme="1"/>
      <name val="Calibri"/>
      <family val="2"/>
      <charset val="238"/>
      <scheme val="minor"/>
    </font>
    <font>
      <b/>
      <sz val="16"/>
      <color theme="1"/>
      <name val="Calibri"/>
      <family val="2"/>
      <charset val="238"/>
      <scheme val="minor"/>
    </font>
    <font>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1"/>
      <name val="Calibri"/>
      <family val="2"/>
      <charset val="238"/>
      <scheme val="minor"/>
    </font>
    <font>
      <sz val="7.5"/>
      <color theme="1"/>
      <name val="Calibri"/>
      <family val="2"/>
      <charset val="238"/>
      <scheme val="minor"/>
    </font>
    <font>
      <b/>
      <i/>
      <sz val="9"/>
      <color theme="1"/>
      <name val="Calibri"/>
      <family val="2"/>
      <charset val="238"/>
      <scheme val="minor"/>
    </font>
    <font>
      <b/>
      <sz val="9"/>
      <color rgb="FFC00000"/>
      <name val="Calibri"/>
      <family val="2"/>
      <charset val="238"/>
      <scheme val="minor"/>
    </font>
    <font>
      <sz val="8"/>
      <color theme="1"/>
      <name val="Calibri"/>
      <family val="2"/>
      <charset val="238"/>
      <scheme val="minor"/>
    </font>
    <font>
      <b/>
      <i/>
      <sz val="8"/>
      <color theme="1"/>
      <name val="Calibri"/>
      <family val="2"/>
      <charset val="238"/>
      <scheme val="minor"/>
    </font>
    <font>
      <b/>
      <sz val="8"/>
      <color theme="1"/>
      <name val="Calibri"/>
      <family val="2"/>
      <charset val="238"/>
      <scheme val="minor"/>
    </font>
    <font>
      <b/>
      <sz val="7"/>
      <color theme="1"/>
      <name val="Calibri"/>
      <family val="2"/>
      <charset val="238"/>
      <scheme val="minor"/>
    </font>
    <font>
      <b/>
      <i/>
      <sz val="6"/>
      <color theme="1"/>
      <name val="Calibri"/>
      <family val="2"/>
      <charset val="238"/>
      <scheme val="minor"/>
    </font>
    <font>
      <i/>
      <sz val="8"/>
      <color theme="1"/>
      <name val="Calibri"/>
      <family val="2"/>
      <charset val="238"/>
      <scheme val="minor"/>
    </font>
    <font>
      <b/>
      <sz val="9"/>
      <color theme="1"/>
      <name val="Calibri"/>
      <family val="2"/>
      <charset val="238"/>
    </font>
    <font>
      <b/>
      <sz val="7"/>
      <color theme="1"/>
      <name val="Calibri"/>
      <family val="2"/>
      <charset val="238"/>
    </font>
    <font>
      <b/>
      <sz val="8.5"/>
      <color theme="1"/>
      <name val="Calibri"/>
      <family val="2"/>
      <charset val="238"/>
      <scheme val="minor"/>
    </font>
    <font>
      <b/>
      <sz val="7.5"/>
      <color theme="1"/>
      <name val="Calibri"/>
      <family val="2"/>
      <charset val="238"/>
      <scheme val="minor"/>
    </font>
    <font>
      <b/>
      <i/>
      <sz val="7.5"/>
      <color theme="1"/>
      <name val="Calibri"/>
      <family val="2"/>
      <charset val="238"/>
      <scheme val="minor"/>
    </font>
    <font>
      <i/>
      <sz val="6"/>
      <color theme="1"/>
      <name val="Calibri"/>
      <family val="2"/>
      <charset val="238"/>
      <scheme val="minor"/>
    </font>
    <font>
      <b/>
      <i/>
      <sz val="10"/>
      <color theme="1"/>
      <name val="Calibri"/>
      <family val="2"/>
      <charset val="238"/>
      <scheme val="minor"/>
    </font>
    <font>
      <b/>
      <sz val="11"/>
      <color theme="1"/>
      <name val="Calibri"/>
      <family val="2"/>
      <charset val="238"/>
    </font>
    <font>
      <b/>
      <sz val="10"/>
      <color theme="1"/>
      <name val="Calibri"/>
      <family val="2"/>
      <charset val="238"/>
    </font>
    <font>
      <b/>
      <sz val="12"/>
      <color theme="1"/>
      <name val="Calibri"/>
      <family val="2"/>
      <charset val="238"/>
    </font>
    <font>
      <b/>
      <u/>
      <sz val="7"/>
      <color theme="1"/>
      <name val="Calibri"/>
      <family val="2"/>
      <charset val="238"/>
      <scheme val="minor"/>
    </font>
    <font>
      <b/>
      <i/>
      <sz val="7"/>
      <color theme="1"/>
      <name val="Calibri"/>
      <family val="2"/>
      <charset val="238"/>
      <scheme val="minor"/>
    </font>
    <font>
      <sz val="7"/>
      <color theme="1"/>
      <name val="Calibri"/>
      <family val="2"/>
      <charset val="238"/>
      <scheme val="minor"/>
    </font>
    <font>
      <b/>
      <i/>
      <sz val="6"/>
      <color rgb="FFFF0000"/>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hair">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double">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97">
    <xf numFmtId="0" fontId="0" fillId="0" borderId="0" xfId="0"/>
    <xf numFmtId="0" fontId="5" fillId="0" borderId="0" xfId="0" applyFont="1"/>
    <xf numFmtId="0" fontId="6" fillId="0" borderId="0" xfId="0" applyFont="1"/>
    <xf numFmtId="0" fontId="7" fillId="0" borderId="0" xfId="0" applyFont="1"/>
    <xf numFmtId="0" fontId="2" fillId="0" borderId="8" xfId="0" applyFont="1" applyBorder="1" applyAlignment="1">
      <alignment horizontal="center" vertical="center"/>
    </xf>
    <xf numFmtId="0" fontId="8" fillId="0" borderId="8" xfId="0" applyFont="1" applyBorder="1" applyAlignment="1">
      <alignment horizontal="center" vertical="center"/>
    </xf>
    <xf numFmtId="0" fontId="8" fillId="0" borderId="0" xfId="0" applyFont="1"/>
    <xf numFmtId="0" fontId="8" fillId="2" borderId="8" xfId="0" applyFont="1" applyFill="1" applyBorder="1" applyProtection="1">
      <protection locked="0"/>
    </xf>
    <xf numFmtId="0" fontId="8" fillId="2" borderId="12" xfId="0" applyFont="1" applyFill="1" applyBorder="1" applyProtection="1">
      <protection locked="0"/>
    </xf>
    <xf numFmtId="0" fontId="8" fillId="0" borderId="3" xfId="0" applyFont="1" applyBorder="1"/>
    <xf numFmtId="0" fontId="0" fillId="0" borderId="28" xfId="0" applyBorder="1"/>
    <xf numFmtId="0" fontId="8" fillId="0" borderId="25" xfId="0" applyFont="1" applyBorder="1"/>
    <xf numFmtId="0" fontId="8" fillId="0" borderId="29" xfId="0" applyFont="1" applyBorder="1"/>
    <xf numFmtId="0" fontId="9" fillId="0" borderId="0" xfId="0" applyFont="1"/>
    <xf numFmtId="0" fontId="14" fillId="0" borderId="0" xfId="0" applyFont="1"/>
    <xf numFmtId="0" fontId="8" fillId="0" borderId="8" xfId="0" applyFont="1" applyBorder="1" applyAlignment="1">
      <alignment horizontal="center"/>
    </xf>
    <xf numFmtId="0" fontId="2" fillId="0" borderId="0" xfId="0" applyFont="1"/>
    <xf numFmtId="0" fontId="2" fillId="0" borderId="8" xfId="0" applyFont="1" applyBorder="1" applyAlignment="1">
      <alignment horizontal="center"/>
    </xf>
    <xf numFmtId="0" fontId="14" fillId="0" borderId="0" xfId="0" applyFont="1" applyAlignment="1">
      <alignment vertical="center"/>
    </xf>
    <xf numFmtId="164" fontId="14" fillId="0" borderId="0" xfId="0" applyNumberFormat="1" applyFont="1" applyAlignment="1">
      <alignment vertical="center"/>
    </xf>
    <xf numFmtId="164" fontId="14" fillId="0" borderId="0" xfId="0" applyNumberFormat="1" applyFont="1" applyAlignment="1" applyProtection="1">
      <alignment vertical="center"/>
      <protection locked="0"/>
    </xf>
    <xf numFmtId="0" fontId="8" fillId="0" borderId="0" xfId="0" applyFont="1" applyAlignment="1">
      <alignment wrapText="1"/>
    </xf>
    <xf numFmtId="0" fontId="16" fillId="0" borderId="8" xfId="0" applyFont="1" applyBorder="1" applyAlignment="1">
      <alignment horizontal="center" vertical="center"/>
    </xf>
    <xf numFmtId="165" fontId="16" fillId="0" borderId="8" xfId="0" applyNumberFormat="1" applyFont="1" applyBorder="1" applyAlignment="1">
      <alignment horizontal="center" vertical="center"/>
    </xf>
    <xf numFmtId="0" fontId="10" fillId="0" borderId="8" xfId="0" applyFont="1" applyBorder="1" applyAlignment="1">
      <alignment horizontal="center" vertical="center"/>
    </xf>
    <xf numFmtId="0" fontId="8" fillId="0" borderId="32" xfId="0" applyFont="1" applyBorder="1" applyAlignment="1">
      <alignment horizontal="center" vertical="center"/>
    </xf>
    <xf numFmtId="0" fontId="0" fillId="0" borderId="11" xfId="0" applyBorder="1"/>
    <xf numFmtId="0" fontId="0" fillId="0" borderId="3" xfId="0" applyBorder="1"/>
    <xf numFmtId="0" fontId="0" fillId="0" borderId="25" xfId="0" applyBorder="1"/>
    <xf numFmtId="0" fontId="0" fillId="0" borderId="0" xfId="0" applyAlignment="1">
      <alignment horizontal="center" vertical="center"/>
    </xf>
    <xf numFmtId="0" fontId="0" fillId="0" borderId="29" xfId="0" applyBorder="1"/>
    <xf numFmtId="0" fontId="0" fillId="0" borderId="2" xfId="0" applyBorder="1"/>
    <xf numFmtId="0" fontId="0" fillId="0" borderId="1" xfId="0" applyBorder="1"/>
    <xf numFmtId="0" fontId="0" fillId="0" borderId="3" xfId="0"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0" fillId="0" borderId="13" xfId="0" applyBorder="1"/>
    <xf numFmtId="0" fontId="0" fillId="0" borderId="9" xfId="0" applyBorder="1"/>
    <xf numFmtId="0" fontId="0" fillId="2" borderId="8"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Alignment="1">
      <alignment vertical="center"/>
    </xf>
    <xf numFmtId="0" fontId="8" fillId="2" borderId="32" xfId="0" applyFont="1" applyFill="1" applyBorder="1" applyProtection="1">
      <protection locked="0"/>
    </xf>
    <xf numFmtId="0" fontId="8" fillId="0" borderId="32" xfId="0" applyFont="1" applyBorder="1" applyAlignment="1" applyProtection="1">
      <alignment horizontal="center" vertical="center"/>
      <protection locked="0"/>
    </xf>
    <xf numFmtId="0" fontId="0" fillId="0" borderId="0" xfId="0" applyProtection="1">
      <protection locked="0"/>
    </xf>
    <xf numFmtId="0" fontId="0" fillId="0" borderId="8" xfId="0" applyBorder="1" applyAlignment="1" applyProtection="1">
      <alignment horizontal="center" vertical="center"/>
      <protection locked="0"/>
    </xf>
    <xf numFmtId="0" fontId="1" fillId="0" borderId="0" xfId="0" applyFont="1" applyAlignment="1">
      <alignment vertical="center"/>
    </xf>
    <xf numFmtId="0" fontId="16" fillId="0" borderId="37" xfId="0" applyFont="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xf>
    <xf numFmtId="164" fontId="14" fillId="2" borderId="31" xfId="0" applyNumberFormat="1" applyFont="1" applyFill="1" applyBorder="1" applyAlignment="1" applyProtection="1">
      <alignment horizontal="right" vertical="center"/>
      <protection locked="0"/>
    </xf>
    <xf numFmtId="164" fontId="14" fillId="2" borderId="10" xfId="0" applyNumberFormat="1" applyFont="1" applyFill="1" applyBorder="1" applyAlignment="1" applyProtection="1">
      <alignment horizontal="right" vertical="center"/>
      <protection locked="0"/>
    </xf>
    <xf numFmtId="164" fontId="14" fillId="2" borderId="12" xfId="0" applyNumberFormat="1" applyFont="1" applyFill="1" applyBorder="1" applyAlignment="1" applyProtection="1">
      <alignment horizontal="right" vertical="center"/>
      <protection locked="0"/>
    </xf>
    <xf numFmtId="0" fontId="8" fillId="0" borderId="0" xfId="0" applyFont="1" applyAlignment="1">
      <alignment horizontal="center"/>
    </xf>
    <xf numFmtId="0" fontId="7" fillId="0" borderId="0" xfId="0" applyFont="1" applyAlignment="1">
      <alignment horizontal="center"/>
    </xf>
    <xf numFmtId="0" fontId="5" fillId="2" borderId="0" xfId="0" applyFont="1" applyFill="1" applyAlignment="1" applyProtection="1">
      <alignment horizontal="center"/>
      <protection locked="0"/>
    </xf>
    <xf numFmtId="0" fontId="2" fillId="0" borderId="8" xfId="0" applyFont="1" applyBorder="1" applyAlignment="1">
      <alignment horizontal="center" vertical="center"/>
    </xf>
    <xf numFmtId="0" fontId="8" fillId="0" borderId="0" xfId="0" applyFont="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left"/>
    </xf>
    <xf numFmtId="0" fontId="8" fillId="0" borderId="1" xfId="0" applyFont="1" applyBorder="1" applyAlignment="1">
      <alignment horizontal="left"/>
    </xf>
    <xf numFmtId="0" fontId="7" fillId="0" borderId="0" xfId="0" applyFont="1" applyAlignment="1">
      <alignment horizontal="center" vertical="center"/>
    </xf>
    <xf numFmtId="0" fontId="8" fillId="0" borderId="0" xfId="0" applyFont="1" applyAlignment="1">
      <alignment horizontal="left" wrapText="1"/>
    </xf>
    <xf numFmtId="0" fontId="8" fillId="0" borderId="1" xfId="0" applyFont="1" applyBorder="1" applyAlignment="1">
      <alignment horizontal="left" wrapText="1"/>
    </xf>
    <xf numFmtId="0" fontId="8" fillId="2" borderId="1"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8" fontId="8" fillId="2" borderId="26" xfId="0" applyNumberFormat="1" applyFont="1" applyFill="1" applyBorder="1" applyAlignment="1" applyProtection="1">
      <alignment horizontal="center"/>
      <protection locked="0"/>
    </xf>
    <xf numFmtId="8" fontId="8" fillId="2" borderId="1" xfId="0" applyNumberFormat="1"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9" fillId="0" borderId="0" xfId="0" applyFont="1" applyAlignment="1">
      <alignment horizontal="center"/>
    </xf>
    <xf numFmtId="0" fontId="2" fillId="0" borderId="2"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xf>
    <xf numFmtId="0" fontId="2" fillId="0" borderId="1" xfId="0" applyFont="1" applyBorder="1" applyAlignment="1">
      <alignment horizontal="center"/>
    </xf>
    <xf numFmtId="0" fontId="5" fillId="2" borderId="1" xfId="0"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49" fontId="5" fillId="2" borderId="26" xfId="0" applyNumberFormat="1"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0" fontId="9" fillId="0" borderId="1" xfId="0" applyFont="1" applyBorder="1" applyAlignment="1">
      <alignment horizontal="center"/>
    </xf>
    <xf numFmtId="0" fontId="12" fillId="3" borderId="1" xfId="0" applyFont="1" applyFill="1" applyBorder="1" applyAlignment="1">
      <alignment horizontal="center"/>
    </xf>
    <xf numFmtId="0" fontId="12" fillId="3" borderId="27" xfId="0" applyFont="1" applyFill="1" applyBorder="1" applyAlignment="1">
      <alignment horizontal="center"/>
    </xf>
    <xf numFmtId="0" fontId="4" fillId="0" borderId="8" xfId="0" applyFont="1" applyBorder="1" applyAlignment="1">
      <alignment horizontal="center" vertical="center"/>
    </xf>
    <xf numFmtId="0" fontId="1" fillId="0" borderId="8" xfId="0" applyFont="1" applyBorder="1" applyAlignment="1">
      <alignment horizontal="center"/>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8" fontId="8" fillId="2" borderId="1" xfId="0" applyNumberFormat="1" applyFont="1" applyFill="1" applyBorder="1" applyAlignment="1" applyProtection="1">
      <alignment horizontal="right"/>
      <protection locked="0"/>
    </xf>
    <xf numFmtId="0" fontId="5" fillId="0" borderId="4" xfId="0" applyFont="1" applyBorder="1" applyAlignment="1">
      <alignment horizontal="center"/>
    </xf>
    <xf numFmtId="0" fontId="3" fillId="0" borderId="8" xfId="0" applyFont="1" applyBorder="1" applyAlignment="1">
      <alignment horizontal="center" vertical="center"/>
    </xf>
    <xf numFmtId="0" fontId="5" fillId="2" borderId="2"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7" fillId="0" borderId="6" xfId="0" applyFont="1" applyBorder="1" applyAlignment="1">
      <alignment horizontal="center"/>
    </xf>
    <xf numFmtId="0" fontId="7" fillId="0" borderId="3" xfId="0" applyFont="1" applyBorder="1" applyAlignment="1">
      <alignment horizontal="center"/>
    </xf>
    <xf numFmtId="0" fontId="8" fillId="0" borderId="9" xfId="0" applyFont="1" applyBorder="1" applyAlignment="1">
      <alignment horizontal="center"/>
    </xf>
    <xf numFmtId="8" fontId="2" fillId="2" borderId="0" xfId="0" applyNumberFormat="1" applyFont="1" applyFill="1" applyAlignment="1" applyProtection="1">
      <alignment horizontal="center"/>
      <protection locked="0"/>
    </xf>
    <xf numFmtId="0" fontId="5" fillId="0" borderId="0" xfId="0" applyFont="1" applyAlignment="1">
      <alignment horizontal="center"/>
    </xf>
    <xf numFmtId="0" fontId="9" fillId="2" borderId="0" xfId="0" applyFont="1" applyFill="1" applyAlignment="1" applyProtection="1">
      <alignment horizontal="left"/>
      <protection locked="0"/>
    </xf>
    <xf numFmtId="0" fontId="8" fillId="2" borderId="0" xfId="0" applyFont="1" applyFill="1" applyAlignment="1" applyProtection="1">
      <alignment horizontal="center"/>
      <protection locked="0"/>
    </xf>
    <xf numFmtId="0" fontId="9" fillId="0" borderId="10" xfId="0" applyFont="1" applyBorder="1" applyAlignment="1">
      <alignment horizontal="center"/>
    </xf>
    <xf numFmtId="0" fontId="9" fillId="0" borderId="12" xfId="0" applyFont="1" applyBorder="1" applyAlignment="1">
      <alignment horizontal="center"/>
    </xf>
    <xf numFmtId="8" fontId="8" fillId="2" borderId="11" xfId="0" applyNumberFormat="1" applyFont="1" applyFill="1" applyBorder="1" applyAlignment="1" applyProtection="1">
      <alignment horizontal="center"/>
      <protection locked="0"/>
    </xf>
    <xf numFmtId="8" fontId="8" fillId="2" borderId="3" xfId="0" applyNumberFormat="1" applyFont="1" applyFill="1" applyBorder="1" applyAlignment="1" applyProtection="1">
      <alignment horizontal="center"/>
      <protection locked="0"/>
    </xf>
    <xf numFmtId="8" fontId="8" fillId="2" borderId="2" xfId="0" applyNumberFormat="1"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9" fillId="0" borderId="13" xfId="0" applyFont="1" applyBorder="1" applyAlignment="1">
      <alignment horizontal="center"/>
    </xf>
    <xf numFmtId="0" fontId="9" fillId="0" borderId="8" xfId="0" applyFont="1" applyBorder="1" applyAlignment="1">
      <alignment horizontal="center" vertical="center"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8" fillId="2" borderId="19"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8" fontId="8" fillId="2" borderId="10" xfId="0" applyNumberFormat="1" applyFont="1" applyFill="1" applyBorder="1" applyAlignment="1" applyProtection="1">
      <alignment horizontal="center"/>
      <protection locked="0"/>
    </xf>
    <xf numFmtId="8" fontId="8" fillId="2" borderId="20" xfId="0" applyNumberFormat="1"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8" fontId="8" fillId="2" borderId="22" xfId="0" applyNumberFormat="1" applyFont="1" applyFill="1" applyBorder="1" applyAlignment="1" applyProtection="1">
      <alignment horizontal="center"/>
      <protection locked="0"/>
    </xf>
    <xf numFmtId="8" fontId="8" fillId="2" borderId="24" xfId="0" applyNumberFormat="1" applyFont="1" applyFill="1" applyBorder="1" applyAlignment="1" applyProtection="1">
      <alignment horizontal="center"/>
      <protection locked="0"/>
    </xf>
    <xf numFmtId="0" fontId="14" fillId="2" borderId="0" xfId="0" applyFont="1" applyFill="1" applyAlignment="1" applyProtection="1">
      <alignment horizontal="center"/>
      <protection locked="0"/>
    </xf>
    <xf numFmtId="0" fontId="14" fillId="2" borderId="29"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13"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4" fillId="2" borderId="0" xfId="0" applyFont="1" applyFill="1" applyAlignment="1" applyProtection="1">
      <alignment horizontal="center" wrapText="1"/>
      <protection locked="0"/>
    </xf>
    <xf numFmtId="0" fontId="8" fillId="2" borderId="8"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0" fontId="2" fillId="0" borderId="0" xfId="0" applyFont="1" applyAlignment="1">
      <alignment horizontal="left" wrapText="1"/>
    </xf>
    <xf numFmtId="0" fontId="2" fillId="0" borderId="29"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8" fillId="0" borderId="1" xfId="0" applyFont="1" applyBorder="1" applyAlignment="1">
      <alignment horizontal="center"/>
    </xf>
    <xf numFmtId="0" fontId="2" fillId="0" borderId="10" xfId="0" applyFont="1" applyBorder="1" applyAlignment="1">
      <alignment horizontal="center"/>
    </xf>
    <xf numFmtId="0" fontId="10" fillId="0" borderId="1" xfId="0" applyFont="1" applyBorder="1" applyAlignment="1">
      <alignment horizontal="center"/>
    </xf>
    <xf numFmtId="0" fontId="8" fillId="2" borderId="11"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10" fillId="0" borderId="10" xfId="0" applyFont="1" applyBorder="1" applyAlignment="1">
      <alignment horizontal="center"/>
    </xf>
    <xf numFmtId="0" fontId="2" fillId="0" borderId="9" xfId="0" applyFont="1" applyBorder="1" applyAlignment="1">
      <alignment horizontal="left" wrapText="1"/>
    </xf>
    <xf numFmtId="0" fontId="2" fillId="0" borderId="2" xfId="0" applyFont="1" applyBorder="1" applyAlignment="1">
      <alignment horizontal="left" wrapText="1"/>
    </xf>
    <xf numFmtId="0" fontId="12" fillId="2" borderId="10" xfId="0" applyFont="1" applyFill="1" applyBorder="1" applyAlignment="1" applyProtection="1">
      <alignment horizontal="center"/>
      <protection locked="0"/>
    </xf>
    <xf numFmtId="0" fontId="12" fillId="2" borderId="30" xfId="0" applyFont="1" applyFill="1" applyBorder="1" applyAlignment="1" applyProtection="1">
      <alignment horizontal="center"/>
      <protection locked="0"/>
    </xf>
    <xf numFmtId="0" fontId="5" fillId="2" borderId="26" xfId="0" applyFont="1" applyFill="1" applyBorder="1" applyAlignment="1" applyProtection="1">
      <alignment horizontal="center"/>
      <protection locked="0"/>
    </xf>
    <xf numFmtId="0" fontId="2" fillId="0" borderId="9" xfId="0" applyFont="1" applyBorder="1" applyAlignment="1">
      <alignment horizontal="center"/>
    </xf>
    <xf numFmtId="0" fontId="2"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xf>
    <xf numFmtId="0" fontId="11" fillId="0" borderId="29" xfId="0" applyFont="1" applyBorder="1" applyAlignment="1">
      <alignment horizontal="left"/>
    </xf>
    <xf numFmtId="0" fontId="11" fillId="0" borderId="1" xfId="0" applyFont="1" applyBorder="1" applyAlignment="1">
      <alignment horizontal="left"/>
    </xf>
    <xf numFmtId="0" fontId="11" fillId="0" borderId="13" xfId="0" applyFont="1" applyBorder="1" applyAlignment="1">
      <alignment horizontal="left"/>
    </xf>
    <xf numFmtId="0" fontId="0" fillId="0" borderId="1" xfId="0" applyBorder="1" applyAlignment="1">
      <alignment horizontal="center"/>
    </xf>
    <xf numFmtId="8" fontId="8" fillId="2" borderId="8" xfId="0" applyNumberFormat="1" applyFont="1" applyFill="1" applyBorder="1" applyAlignment="1" applyProtection="1">
      <alignment horizontal="center"/>
      <protection locked="0"/>
    </xf>
    <xf numFmtId="0" fontId="2" fillId="0" borderId="8" xfId="0" applyFont="1" applyBorder="1" applyAlignment="1">
      <alignment horizontal="center"/>
    </xf>
    <xf numFmtId="0" fontId="2" fillId="0" borderId="31" xfId="0" applyFont="1" applyBorder="1" applyAlignment="1">
      <alignment horizontal="center"/>
    </xf>
    <xf numFmtId="0" fontId="2" fillId="0" borderId="12" xfId="0" applyFont="1" applyBorder="1" applyAlignment="1">
      <alignment horizontal="center"/>
    </xf>
    <xf numFmtId="8" fontId="2" fillId="0" borderId="8" xfId="0" applyNumberFormat="1" applyFont="1" applyBorder="1" applyAlignment="1">
      <alignment horizontal="center"/>
    </xf>
    <xf numFmtId="0" fontId="8" fillId="2" borderId="31"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2" fillId="0" borderId="13" xfId="0" applyFont="1" applyBorder="1" applyAlignment="1">
      <alignment horizontal="center"/>
    </xf>
    <xf numFmtId="0" fontId="8" fillId="0" borderId="8" xfId="0" applyFont="1" applyBorder="1" applyAlignment="1">
      <alignment horizontal="left" vertical="center" wrapText="1"/>
    </xf>
    <xf numFmtId="0" fontId="15" fillId="0" borderId="8" xfId="0" applyFont="1" applyBorder="1" applyAlignment="1">
      <alignment horizontal="center" vertical="center"/>
    </xf>
    <xf numFmtId="164" fontId="16" fillId="0" borderId="8"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164" fontId="16" fillId="3" borderId="31" xfId="0" applyNumberFormat="1" applyFont="1" applyFill="1" applyBorder="1" applyAlignment="1" applyProtection="1">
      <alignment horizontal="right" vertical="center"/>
      <protection locked="0"/>
    </xf>
    <xf numFmtId="164" fontId="16" fillId="3" borderId="10" xfId="0" applyNumberFormat="1" applyFont="1" applyFill="1" applyBorder="1" applyAlignment="1" applyProtection="1">
      <alignment horizontal="right" vertical="center"/>
      <protection locked="0"/>
    </xf>
    <xf numFmtId="164" fontId="16" fillId="3" borderId="12" xfId="0" applyNumberFormat="1" applyFont="1" applyFill="1" applyBorder="1" applyAlignment="1" applyProtection="1">
      <alignment horizontal="right" vertical="center"/>
      <protection locked="0"/>
    </xf>
    <xf numFmtId="164" fontId="14" fillId="2" borderId="8" xfId="0" applyNumberFormat="1" applyFont="1" applyFill="1" applyBorder="1" applyAlignment="1" applyProtection="1">
      <alignment horizontal="right" vertical="center"/>
      <protection locked="0"/>
    </xf>
    <xf numFmtId="164" fontId="14" fillId="0" borderId="8" xfId="0" applyNumberFormat="1" applyFont="1" applyBorder="1" applyAlignment="1">
      <alignment horizontal="right" vertical="center"/>
    </xf>
    <xf numFmtId="4" fontId="14" fillId="0" borderId="31" xfId="0" applyNumberFormat="1" applyFont="1" applyBorder="1" applyAlignment="1">
      <alignment horizontal="center" vertical="center"/>
    </xf>
    <xf numFmtId="4" fontId="14" fillId="0" borderId="12" xfId="0" applyNumberFormat="1" applyFont="1" applyBorder="1" applyAlignment="1">
      <alignment horizontal="center" vertical="center"/>
    </xf>
    <xf numFmtId="0" fontId="14" fillId="0" borderId="31"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164" fontId="16" fillId="2" borderId="8" xfId="0" applyNumberFormat="1" applyFont="1" applyFill="1" applyBorder="1" applyAlignment="1" applyProtection="1">
      <alignment horizontal="right" vertical="center"/>
      <protection locked="0"/>
    </xf>
    <xf numFmtId="164" fontId="16" fillId="3" borderId="8" xfId="0" applyNumberFormat="1" applyFont="1" applyFill="1" applyBorder="1" applyAlignment="1" applyProtection="1">
      <alignment horizontal="right" vertical="center"/>
      <protection locked="0"/>
    </xf>
    <xf numFmtId="0" fontId="16" fillId="0" borderId="3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3" fontId="16" fillId="0" borderId="31" xfId="0" applyNumberFormat="1" applyFont="1" applyBorder="1" applyAlignment="1">
      <alignment horizontal="center" vertical="center"/>
    </xf>
    <xf numFmtId="3" fontId="16" fillId="0" borderId="12" xfId="0" applyNumberFormat="1" applyFont="1" applyBorder="1" applyAlignment="1">
      <alignment horizontal="center" vertical="center"/>
    </xf>
    <xf numFmtId="164" fontId="16" fillId="3" borderId="8" xfId="0" applyNumberFormat="1" applyFont="1" applyFill="1" applyBorder="1" applyAlignment="1">
      <alignment horizontal="right" vertical="center"/>
    </xf>
    <xf numFmtId="0" fontId="14" fillId="0" borderId="3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164" fontId="16" fillId="3" borderId="31" xfId="0" applyNumberFormat="1" applyFont="1" applyFill="1" applyBorder="1" applyAlignment="1">
      <alignment horizontal="right" vertical="center"/>
    </xf>
    <xf numFmtId="164" fontId="16" fillId="3" borderId="10" xfId="0" applyNumberFormat="1" applyFont="1" applyFill="1" applyBorder="1" applyAlignment="1">
      <alignment horizontal="right" vertical="center"/>
    </xf>
    <xf numFmtId="164" fontId="16" fillId="3" borderId="12" xfId="0" applyNumberFormat="1" applyFont="1" applyFill="1" applyBorder="1" applyAlignment="1">
      <alignment horizontal="right"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164" fontId="14" fillId="2" borderId="31" xfId="0" applyNumberFormat="1" applyFont="1" applyFill="1" applyBorder="1" applyAlignment="1" applyProtection="1">
      <alignment horizontal="right" vertical="center"/>
      <protection locked="0"/>
    </xf>
    <xf numFmtId="164" fontId="14" fillId="2" borderId="10" xfId="0" applyNumberFormat="1" applyFont="1" applyFill="1" applyBorder="1" applyAlignment="1" applyProtection="1">
      <alignment horizontal="right" vertical="center"/>
      <protection locked="0"/>
    </xf>
    <xf numFmtId="164" fontId="14" fillId="2" borderId="12" xfId="0" applyNumberFormat="1" applyFont="1" applyFill="1" applyBorder="1" applyAlignment="1" applyProtection="1">
      <alignment horizontal="right" vertical="center"/>
      <protection locked="0"/>
    </xf>
    <xf numFmtId="3" fontId="16" fillId="3" borderId="31" xfId="0" applyNumberFormat="1" applyFont="1" applyFill="1" applyBorder="1" applyAlignment="1">
      <alignment horizontal="center" vertical="center"/>
    </xf>
    <xf numFmtId="3" fontId="16" fillId="3" borderId="12" xfId="0" applyNumberFormat="1"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2"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4" fontId="14" fillId="3" borderId="31" xfId="0" applyNumberFormat="1" applyFont="1" applyFill="1" applyBorder="1" applyAlignment="1">
      <alignment horizontal="center" vertical="center"/>
    </xf>
    <xf numFmtId="4" fontId="14" fillId="3" borderId="12" xfId="0" applyNumberFormat="1" applyFont="1" applyFill="1" applyBorder="1" applyAlignment="1">
      <alignment horizontal="center" vertical="center"/>
    </xf>
    <xf numFmtId="0" fontId="14" fillId="3" borderId="31"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164" fontId="14" fillId="3" borderId="8" xfId="0" applyNumberFormat="1" applyFont="1" applyFill="1" applyBorder="1" applyAlignment="1">
      <alignment horizontal="right" vertical="center"/>
    </xf>
    <xf numFmtId="0" fontId="14" fillId="3" borderId="3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164" fontId="14" fillId="3" borderId="31" xfId="0" applyNumberFormat="1" applyFont="1" applyFill="1" applyBorder="1" applyAlignment="1">
      <alignment horizontal="right" vertical="center"/>
    </xf>
    <xf numFmtId="164" fontId="14" fillId="3" borderId="10" xfId="0" applyNumberFormat="1" applyFont="1" applyFill="1" applyBorder="1" applyAlignment="1">
      <alignment horizontal="right" vertical="center"/>
    </xf>
    <xf numFmtId="164" fontId="14" fillId="3" borderId="12" xfId="0" applyNumberFormat="1" applyFont="1" applyFill="1" applyBorder="1" applyAlignment="1">
      <alignment horizontal="right" vertical="center"/>
    </xf>
    <xf numFmtId="0" fontId="17" fillId="3" borderId="31"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2" xfId="0" applyFont="1" applyFill="1" applyBorder="1" applyAlignment="1">
      <alignment horizontal="center" vertical="center"/>
    </xf>
    <xf numFmtId="4" fontId="14" fillId="3" borderId="8" xfId="0" applyNumberFormat="1" applyFont="1" applyFill="1" applyBorder="1" applyAlignment="1">
      <alignment horizontal="center" vertical="center"/>
    </xf>
    <xf numFmtId="0" fontId="14" fillId="3" borderId="8" xfId="0" applyFont="1" applyFill="1" applyBorder="1" applyAlignment="1">
      <alignment horizontal="center" vertical="center"/>
    </xf>
    <xf numFmtId="164" fontId="16" fillId="0" borderId="8" xfId="0" applyNumberFormat="1" applyFont="1" applyBorder="1" applyAlignment="1">
      <alignment horizontal="center"/>
    </xf>
    <xf numFmtId="164" fontId="14" fillId="2" borderId="8" xfId="0" applyNumberFormat="1" applyFont="1" applyFill="1" applyBorder="1" applyAlignment="1" applyProtection="1">
      <alignment horizontal="center"/>
      <protection locked="0"/>
    </xf>
    <xf numFmtId="0" fontId="8" fillId="0" borderId="8" xfId="0" applyFont="1" applyBorder="1" applyAlignment="1">
      <alignment horizontal="center"/>
    </xf>
    <xf numFmtId="4" fontId="16" fillId="3" borderId="8" xfId="0" applyNumberFormat="1" applyFont="1" applyFill="1" applyBorder="1" applyAlignment="1">
      <alignment horizontal="center" vertical="center"/>
    </xf>
    <xf numFmtId="0" fontId="16" fillId="3" borderId="8" xfId="0" applyFont="1" applyFill="1" applyBorder="1" applyAlignment="1">
      <alignment horizontal="center" vertical="center"/>
    </xf>
    <xf numFmtId="164" fontId="16" fillId="2" borderId="8" xfId="0" applyNumberFormat="1" applyFont="1" applyFill="1" applyBorder="1" applyAlignment="1" applyProtection="1">
      <alignment horizontal="center"/>
      <protection locked="0"/>
    </xf>
    <xf numFmtId="164" fontId="14" fillId="0" borderId="8" xfId="0" applyNumberFormat="1" applyFont="1" applyBorder="1" applyAlignment="1">
      <alignment horizontal="center"/>
    </xf>
    <xf numFmtId="0" fontId="2" fillId="0" borderId="8" xfId="0" applyFont="1" applyBorder="1" applyAlignment="1">
      <alignment horizontal="center" wrapText="1"/>
    </xf>
    <xf numFmtId="164" fontId="2" fillId="0" borderId="8" xfId="0" applyNumberFormat="1" applyFont="1" applyBorder="1" applyAlignment="1">
      <alignment horizontal="center"/>
    </xf>
    <xf numFmtId="3" fontId="16" fillId="3" borderId="8"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xf>
    <xf numFmtId="0" fontId="14" fillId="3" borderId="8" xfId="0" applyFont="1" applyFill="1" applyBorder="1" applyAlignment="1">
      <alignment horizontal="center" vertical="center" wrapText="1"/>
    </xf>
    <xf numFmtId="164" fontId="8" fillId="0" borderId="8" xfId="0" applyNumberFormat="1" applyFont="1" applyBorder="1" applyAlignment="1">
      <alignment horizontal="center"/>
    </xf>
    <xf numFmtId="0" fontId="11" fillId="0" borderId="11" xfId="0" applyFont="1" applyBorder="1" applyAlignment="1">
      <alignment horizontal="left" vertical="center" wrapText="1"/>
    </xf>
    <xf numFmtId="0" fontId="11" fillId="0" borderId="3" xfId="0" applyFont="1" applyBorder="1" applyAlignment="1">
      <alignment horizontal="left"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0" fillId="2" borderId="8" xfId="0" applyFill="1" applyBorder="1" applyAlignment="1" applyProtection="1">
      <alignment horizontal="center"/>
      <protection locked="0"/>
    </xf>
    <xf numFmtId="0" fontId="7" fillId="0" borderId="8" xfId="0" applyFont="1" applyBorder="1" applyAlignment="1">
      <alignment horizontal="center" vertical="center"/>
    </xf>
    <xf numFmtId="0" fontId="11" fillId="0" borderId="31" xfId="0" applyFont="1" applyBorder="1" applyAlignment="1">
      <alignment horizontal="left"/>
    </xf>
    <xf numFmtId="0" fontId="11" fillId="0" borderId="10" xfId="0" applyFont="1" applyBorder="1" applyAlignment="1">
      <alignment horizontal="left"/>
    </xf>
    <xf numFmtId="0" fontId="11" fillId="0" borderId="12" xfId="0" applyFont="1" applyBorder="1" applyAlignment="1">
      <alignment horizontal="left"/>
    </xf>
    <xf numFmtId="49" fontId="8" fillId="2" borderId="1" xfId="0" applyNumberFormat="1" applyFont="1" applyFill="1" applyBorder="1" applyAlignment="1" applyProtection="1">
      <alignment horizontal="center"/>
      <protection locked="0"/>
    </xf>
    <xf numFmtId="0" fontId="8" fillId="2" borderId="9" xfId="0" applyFont="1" applyFill="1" applyBorder="1" applyAlignment="1" applyProtection="1">
      <alignment horizontal="center" wrapText="1"/>
      <protection locked="0"/>
    </xf>
    <xf numFmtId="0" fontId="8" fillId="0" borderId="10" xfId="0" applyFont="1" applyBorder="1" applyAlignment="1">
      <alignment horizontal="center"/>
    </xf>
    <xf numFmtId="8" fontId="8" fillId="0" borderId="1" xfId="0" applyNumberFormat="1" applyFont="1" applyBorder="1" applyAlignment="1" applyProtection="1">
      <alignment horizontal="center"/>
      <protection locked="0"/>
    </xf>
    <xf numFmtId="0" fontId="8" fillId="0" borderId="0" xfId="0" applyFont="1" applyAlignment="1">
      <alignment horizontal="left"/>
    </xf>
    <xf numFmtId="0" fontId="12" fillId="0" borderId="1" xfId="0" applyFont="1" applyBorder="1" applyAlignment="1">
      <alignment horizontal="center"/>
    </xf>
    <xf numFmtId="0" fontId="17" fillId="0" borderId="0" xfId="0" applyFont="1" applyAlignment="1">
      <alignment horizontal="center"/>
    </xf>
    <xf numFmtId="0" fontId="17" fillId="0" borderId="3" xfId="0" applyFont="1" applyBorder="1" applyAlignment="1">
      <alignment horizontal="center"/>
    </xf>
    <xf numFmtId="0" fontId="2" fillId="2" borderId="8" xfId="0" applyFont="1" applyFill="1"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33" fillId="5" borderId="11"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18" fillId="0" borderId="31"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8" fillId="0" borderId="31" xfId="0" applyFont="1" applyBorder="1" applyAlignment="1">
      <alignment horizontal="center" wrapText="1"/>
    </xf>
    <xf numFmtId="0" fontId="8" fillId="0" borderId="10" xfId="0" applyFont="1" applyBorder="1" applyAlignment="1">
      <alignment horizontal="center" wrapText="1"/>
    </xf>
    <xf numFmtId="0" fontId="8" fillId="0" borderId="12" xfId="0" applyFont="1" applyBorder="1" applyAlignment="1">
      <alignment horizontal="center" wrapText="1"/>
    </xf>
    <xf numFmtId="0" fontId="8" fillId="0" borderId="8"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0" fontId="25" fillId="0" borderId="29"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1" xfId="0" applyFont="1" applyBorder="1" applyAlignment="1">
      <alignment horizontal="left" wrapText="1"/>
    </xf>
    <xf numFmtId="0" fontId="25" fillId="0" borderId="3" xfId="0" applyFont="1" applyBorder="1" applyAlignment="1">
      <alignment horizontal="left" wrapText="1"/>
    </xf>
    <xf numFmtId="0" fontId="25" fillId="0" borderId="25" xfId="0" applyFont="1" applyBorder="1" applyAlignment="1">
      <alignment horizontal="left" wrapText="1"/>
    </xf>
    <xf numFmtId="0" fontId="25" fillId="0" borderId="2" xfId="0" applyFont="1" applyBorder="1" applyAlignment="1">
      <alignment horizontal="left" wrapText="1"/>
    </xf>
    <xf numFmtId="0" fontId="25" fillId="0" borderId="1" xfId="0" applyFont="1" applyBorder="1" applyAlignment="1">
      <alignment horizontal="left" wrapText="1"/>
    </xf>
    <xf numFmtId="0" fontId="25" fillId="0" borderId="13" xfId="0" applyFont="1" applyBorder="1" applyAlignment="1">
      <alignment horizontal="left" wrapText="1"/>
    </xf>
    <xf numFmtId="0" fontId="27"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0" fillId="2" borderId="8" xfId="0" applyFill="1" applyBorder="1" applyAlignment="1" applyProtection="1">
      <alignment horizontal="center" vertical="center" wrapText="1"/>
      <protection locked="0"/>
    </xf>
    <xf numFmtId="0" fontId="17" fillId="0" borderId="11" xfId="0" applyFont="1" applyBorder="1" applyAlignment="1">
      <alignment horizontal="center" wrapText="1"/>
    </xf>
    <xf numFmtId="0" fontId="17" fillId="0" borderId="3" xfId="0" applyFont="1" applyBorder="1" applyAlignment="1">
      <alignment horizontal="center" wrapText="1"/>
    </xf>
    <xf numFmtId="0" fontId="17" fillId="0" borderId="25" xfId="0" applyFont="1" applyBorder="1" applyAlignment="1">
      <alignment horizontal="center" wrapText="1"/>
    </xf>
    <xf numFmtId="0" fontId="17" fillId="0" borderId="2" xfId="0" applyFont="1" applyBorder="1" applyAlignment="1">
      <alignment horizontal="center" wrapText="1"/>
    </xf>
    <xf numFmtId="0" fontId="17" fillId="0" borderId="1" xfId="0" applyFont="1" applyBorder="1" applyAlignment="1">
      <alignment horizontal="center" wrapText="1"/>
    </xf>
    <xf numFmtId="0" fontId="17" fillId="0" borderId="13" xfId="0" applyFont="1" applyBorder="1" applyAlignment="1">
      <alignment horizontal="center" wrapText="1"/>
    </xf>
    <xf numFmtId="0" fontId="10"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16"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8" fillId="2" borderId="11"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25"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0" fontId="20"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0" xfId="0" applyFont="1" applyAlignment="1">
      <alignment horizontal="center" vertical="center" wrapText="1"/>
    </xf>
    <xf numFmtId="0" fontId="25" fillId="0" borderId="8" xfId="0" applyFont="1" applyBorder="1" applyAlignment="1">
      <alignment horizontal="left" vertical="center" wrapText="1"/>
    </xf>
    <xf numFmtId="0" fontId="1" fillId="0" borderId="11" xfId="0" applyFont="1" applyBorder="1" applyAlignment="1">
      <alignment horizontal="center" wrapText="1"/>
    </xf>
    <xf numFmtId="0" fontId="1" fillId="0" borderId="3" xfId="0" applyFont="1" applyBorder="1" applyAlignment="1">
      <alignment horizontal="center" wrapText="1"/>
    </xf>
    <xf numFmtId="0" fontId="1" fillId="0" borderId="25"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13" xfId="0" applyFont="1" applyBorder="1" applyAlignment="1">
      <alignment horizont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3" xfId="0" applyFont="1" applyBorder="1" applyAlignment="1">
      <alignment horizontal="center" vertical="center" wrapText="1"/>
    </xf>
    <xf numFmtId="0" fontId="25" fillId="0" borderId="31" xfId="0" applyFont="1" applyBorder="1" applyAlignment="1">
      <alignment horizontal="left" vertical="center"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1" fillId="0" borderId="0" xfId="0" applyFont="1" applyAlignment="1">
      <alignment horizontal="center" vertical="center"/>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17" fillId="0" borderId="2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0" fillId="2" borderId="11"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19" fillId="0" borderId="3" xfId="0" applyFont="1" applyBorder="1" applyAlignment="1">
      <alignment horizontal="center" vertical="center"/>
    </xf>
    <xf numFmtId="0" fontId="17" fillId="0" borderId="0" xfId="0" applyFont="1" applyAlignment="1">
      <alignment horizontal="center" wrapText="1"/>
    </xf>
    <xf numFmtId="0" fontId="10" fillId="0" borderId="8" xfId="0" applyFont="1" applyBorder="1" applyAlignment="1">
      <alignment horizontal="center" vertical="center"/>
    </xf>
    <xf numFmtId="0" fontId="17" fillId="0" borderId="8" xfId="0" applyFont="1" applyBorder="1" applyAlignment="1">
      <alignment horizontal="left" vertical="center" wrapText="1"/>
    </xf>
    <xf numFmtId="0" fontId="17" fillId="0" borderId="31" xfId="0" applyFont="1" applyBorder="1" applyAlignment="1">
      <alignment horizontal="left" vertical="center" wrapText="1"/>
    </xf>
    <xf numFmtId="0" fontId="17" fillId="0" borderId="11" xfId="0" applyFont="1" applyBorder="1" applyAlignment="1">
      <alignment horizontal="left" wrapText="1"/>
    </xf>
    <xf numFmtId="0" fontId="17" fillId="0" borderId="3" xfId="0" applyFont="1" applyBorder="1" applyAlignment="1">
      <alignment horizontal="left"/>
    </xf>
    <xf numFmtId="0" fontId="17" fillId="0" borderId="25" xfId="0" applyFont="1" applyBorder="1" applyAlignment="1">
      <alignment horizontal="left"/>
    </xf>
    <xf numFmtId="0" fontId="17" fillId="0" borderId="9" xfId="0" applyFont="1" applyBorder="1" applyAlignment="1">
      <alignment horizontal="left"/>
    </xf>
    <xf numFmtId="0" fontId="17" fillId="0" borderId="0" xfId="0" applyFont="1" applyAlignment="1">
      <alignment horizontal="left"/>
    </xf>
    <xf numFmtId="0" fontId="17" fillId="0" borderId="29" xfId="0" applyFont="1" applyBorder="1" applyAlignment="1">
      <alignment horizontal="left"/>
    </xf>
    <xf numFmtId="0" fontId="17" fillId="0" borderId="2" xfId="0" applyFont="1" applyBorder="1" applyAlignment="1">
      <alignment horizontal="left"/>
    </xf>
    <xf numFmtId="0" fontId="17" fillId="0" borderId="1" xfId="0" applyFont="1" applyBorder="1" applyAlignment="1">
      <alignment horizontal="left"/>
    </xf>
    <xf numFmtId="0" fontId="17" fillId="0" borderId="13" xfId="0" applyFont="1" applyBorder="1" applyAlignment="1">
      <alignment horizontal="left"/>
    </xf>
    <xf numFmtId="0" fontId="19" fillId="0" borderId="0" xfId="0" applyFont="1" applyAlignment="1">
      <alignment horizontal="center" vertical="center"/>
    </xf>
    <xf numFmtId="0" fontId="17" fillId="0" borderId="8" xfId="0" applyFont="1" applyBorder="1" applyAlignment="1">
      <alignment horizontal="center"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0" borderId="11" xfId="0" applyFont="1" applyBorder="1" applyAlignment="1">
      <alignment horizontal="center" wrapText="1"/>
    </xf>
    <xf numFmtId="0" fontId="14" fillId="0" borderId="3" xfId="0" applyFont="1" applyBorder="1" applyAlignment="1">
      <alignment horizontal="center" wrapText="1"/>
    </xf>
    <xf numFmtId="0" fontId="14" fillId="0" borderId="25" xfId="0" applyFont="1" applyBorder="1" applyAlignment="1">
      <alignment horizontal="center" wrapText="1"/>
    </xf>
    <xf numFmtId="0" fontId="14" fillId="0" borderId="9" xfId="0" applyFont="1" applyBorder="1" applyAlignment="1">
      <alignment horizontal="center" wrapText="1"/>
    </xf>
    <xf numFmtId="0" fontId="14" fillId="0" borderId="0" xfId="0" applyFont="1" applyAlignment="1">
      <alignment horizontal="center" wrapText="1"/>
    </xf>
    <xf numFmtId="0" fontId="14" fillId="0" borderId="29" xfId="0" applyFont="1" applyBorder="1" applyAlignment="1">
      <alignment horizontal="center" wrapText="1"/>
    </xf>
    <xf numFmtId="0" fontId="14" fillId="0" borderId="0" xfId="0" applyFont="1" applyAlignment="1">
      <alignment horizontal="center" vertical="center"/>
    </xf>
    <xf numFmtId="0" fontId="14" fillId="0" borderId="29" xfId="0" applyFont="1" applyBorder="1" applyAlignment="1">
      <alignment horizontal="center" vertical="center"/>
    </xf>
    <xf numFmtId="0" fontId="14" fillId="2" borderId="4" xfId="0" applyFont="1" applyFill="1" applyBorder="1" applyAlignment="1" applyProtection="1">
      <alignment horizontal="center"/>
      <protection locked="0"/>
    </xf>
    <xf numFmtId="0" fontId="14" fillId="2" borderId="34" xfId="0" applyFont="1" applyFill="1" applyBorder="1" applyAlignment="1" applyProtection="1">
      <alignment horizontal="center"/>
      <protection locked="0"/>
    </xf>
    <xf numFmtId="0" fontId="14" fillId="2" borderId="35" xfId="0" applyFont="1" applyFill="1" applyBorder="1" applyAlignment="1" applyProtection="1">
      <alignment horizontal="center"/>
      <protection locked="0"/>
    </xf>
    <xf numFmtId="0" fontId="14" fillId="2" borderId="36" xfId="0" applyFont="1" applyFill="1" applyBorder="1" applyAlignment="1" applyProtection="1">
      <alignment horizontal="center"/>
      <protection locked="0"/>
    </xf>
    <xf numFmtId="0" fontId="10" fillId="0" borderId="37" xfId="0" applyFont="1" applyBorder="1" applyAlignment="1">
      <alignment horizontal="center" vertical="center"/>
    </xf>
    <xf numFmtId="0" fontId="14" fillId="0" borderId="2" xfId="0" applyFont="1" applyBorder="1" applyAlignment="1">
      <alignment horizontal="center" wrapText="1"/>
    </xf>
    <xf numFmtId="0" fontId="14" fillId="0" borderId="1" xfId="0" applyFont="1" applyBorder="1" applyAlignment="1">
      <alignment horizontal="center" wrapText="1"/>
    </xf>
    <xf numFmtId="0" fontId="14" fillId="0" borderId="13" xfId="0" applyFont="1" applyBorder="1" applyAlignment="1">
      <alignment horizontal="center" wrapText="1"/>
    </xf>
    <xf numFmtId="0" fontId="1" fillId="0" borderId="0" xfId="0" applyFont="1" applyAlignment="1">
      <alignment horizontal="center" vertical="center" wrapText="1"/>
    </xf>
    <xf numFmtId="0" fontId="0" fillId="0" borderId="8" xfId="0" applyBorder="1" applyAlignment="1">
      <alignment horizontal="center" vertical="center" wrapText="1"/>
    </xf>
    <xf numFmtId="0" fontId="18" fillId="0" borderId="0" xfId="0" applyFont="1" applyAlignment="1">
      <alignment horizontal="center" vertical="center"/>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6" fillId="0" borderId="0" xfId="0" applyFont="1" applyAlignment="1">
      <alignment horizontal="center" wrapText="1"/>
    </xf>
    <xf numFmtId="0" fontId="16" fillId="0" borderId="29" xfId="0" applyFont="1" applyBorder="1" applyAlignment="1">
      <alignment horizontal="center" wrapText="1"/>
    </xf>
    <xf numFmtId="0" fontId="16" fillId="0" borderId="1" xfId="0" applyFont="1" applyBorder="1" applyAlignment="1">
      <alignment horizontal="center" wrapText="1"/>
    </xf>
    <xf numFmtId="0" fontId="16" fillId="0" borderId="13" xfId="0" applyFont="1" applyBorder="1" applyAlignment="1">
      <alignment horizontal="center" wrapText="1"/>
    </xf>
    <xf numFmtId="0" fontId="32" fillId="0" borderId="8" xfId="0" applyFont="1" applyBorder="1" applyAlignment="1">
      <alignment horizontal="center" vertical="center" wrapText="1"/>
    </xf>
    <xf numFmtId="0" fontId="2" fillId="0" borderId="38" xfId="0" applyFont="1" applyBorder="1" applyAlignment="1">
      <alignment horizontal="center"/>
    </xf>
    <xf numFmtId="0" fontId="16" fillId="0" borderId="8" xfId="0" applyFont="1" applyBorder="1" applyAlignment="1">
      <alignment horizontal="center" vertical="center"/>
    </xf>
    <xf numFmtId="0" fontId="16" fillId="4" borderId="8" xfId="0" applyFont="1" applyFill="1" applyBorder="1" applyAlignment="1" applyProtection="1">
      <alignment horizontal="center" vertical="center"/>
      <protection locked="0"/>
    </xf>
    <xf numFmtId="0" fontId="14" fillId="0" borderId="8" xfId="0" applyFont="1" applyBorder="1" applyAlignment="1">
      <alignment horizontal="center" vertical="center"/>
    </xf>
    <xf numFmtId="8" fontId="14" fillId="0" borderId="8" xfId="0" applyNumberFormat="1" applyFont="1" applyBorder="1" applyAlignment="1">
      <alignment horizontal="center" vertical="center"/>
    </xf>
    <xf numFmtId="0" fontId="14" fillId="0" borderId="8" xfId="0" applyFont="1" applyBorder="1" applyAlignment="1">
      <alignment horizontal="center"/>
    </xf>
    <xf numFmtId="0" fontId="6" fillId="0" borderId="8" xfId="0" applyFont="1" applyBorder="1" applyAlignment="1">
      <alignment horizontal="left" vertical="center" wrapText="1"/>
    </xf>
    <xf numFmtId="0" fontId="6" fillId="0" borderId="8" xfId="0" applyFont="1" applyBorder="1" applyAlignment="1">
      <alignment horizontal="left" vertical="top" wrapText="1"/>
    </xf>
    <xf numFmtId="0" fontId="16" fillId="0" borderId="11" xfId="0" applyFont="1" applyBorder="1" applyAlignment="1">
      <alignment horizontal="center" wrapText="1"/>
    </xf>
    <xf numFmtId="0" fontId="16" fillId="0" borderId="3" xfId="0" applyFont="1" applyBorder="1" applyAlignment="1">
      <alignment horizontal="center"/>
    </xf>
    <xf numFmtId="0" fontId="16" fillId="0" borderId="25" xfId="0" applyFont="1" applyBorder="1" applyAlignment="1">
      <alignment horizontal="center"/>
    </xf>
    <xf numFmtId="0" fontId="16" fillId="0" borderId="9" xfId="0" applyFont="1" applyBorder="1" applyAlignment="1">
      <alignment horizontal="center"/>
    </xf>
    <xf numFmtId="0" fontId="16" fillId="0" borderId="0" xfId="0" applyFont="1" applyAlignment="1">
      <alignment horizontal="center"/>
    </xf>
    <xf numFmtId="0" fontId="16" fillId="0" borderId="29"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6" fillId="0" borderId="13" xfId="0" applyFont="1" applyBorder="1" applyAlignment="1">
      <alignment horizont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16" fillId="0" borderId="2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4" borderId="11"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6" fillId="4" borderId="29"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9" fillId="0" borderId="8" xfId="0" applyFont="1" applyBorder="1" applyAlignment="1">
      <alignment horizontal="center" vertical="center"/>
    </xf>
    <xf numFmtId="0" fontId="9" fillId="4" borderId="8" xfId="0" applyFont="1" applyFill="1" applyBorder="1" applyAlignment="1" applyProtection="1">
      <alignment horizontal="center"/>
      <protection locked="0"/>
    </xf>
    <xf numFmtId="0" fontId="19" fillId="0" borderId="8" xfId="0" applyFont="1" applyBorder="1" applyAlignment="1">
      <alignment horizontal="center" vertical="center" wrapText="1"/>
    </xf>
    <xf numFmtId="0" fontId="18" fillId="0" borderId="8" xfId="0" applyFont="1" applyBorder="1" applyAlignment="1">
      <alignment horizontal="center"/>
    </xf>
    <xf numFmtId="0" fontId="7" fillId="0" borderId="8" xfId="0" applyFont="1" applyBorder="1" applyAlignment="1">
      <alignment horizontal="center" vertical="center" wrapText="1"/>
    </xf>
    <xf numFmtId="0" fontId="18" fillId="0" borderId="8" xfId="0" applyFont="1" applyBorder="1" applyAlignment="1">
      <alignment horizontal="center" vertical="top"/>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wrapText="1"/>
    </xf>
    <xf numFmtId="0" fontId="16" fillId="0" borderId="37" xfId="0" applyFont="1" applyBorder="1" applyAlignment="1">
      <alignment horizontal="center" vertical="center"/>
    </xf>
    <xf numFmtId="0" fontId="10" fillId="0" borderId="0" xfId="0" applyFont="1" applyAlignment="1">
      <alignment horizontal="center"/>
    </xf>
    <xf numFmtId="0" fontId="14" fillId="0" borderId="1" xfId="0" applyFont="1" applyBorder="1" applyAlignment="1">
      <alignment horizontal="center"/>
    </xf>
    <xf numFmtId="0" fontId="14" fillId="0" borderId="13" xfId="0" applyFont="1" applyBorder="1" applyAlignment="1">
      <alignment horizontal="center"/>
    </xf>
    <xf numFmtId="0" fontId="14" fillId="4" borderId="1" xfId="0" applyFont="1" applyFill="1" applyBorder="1" applyAlignment="1" applyProtection="1">
      <alignment horizontal="center"/>
      <protection locked="0"/>
    </xf>
    <xf numFmtId="8" fontId="14" fillId="4" borderId="1" xfId="0" applyNumberFormat="1" applyFont="1" applyFill="1" applyBorder="1" applyAlignment="1" applyProtection="1">
      <alignment horizontal="center"/>
      <protection locked="0"/>
    </xf>
    <xf numFmtId="0" fontId="14" fillId="0" borderId="0" xfId="0" applyFont="1" applyAlignment="1">
      <alignment horizontal="center"/>
    </xf>
    <xf numFmtId="0" fontId="14" fillId="0" borderId="29" xfId="0" applyFont="1" applyBorder="1" applyAlignment="1">
      <alignment horizontal="center"/>
    </xf>
    <xf numFmtId="0" fontId="14" fillId="4" borderId="0" xfId="0" applyFont="1" applyFill="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7" xfId="0" applyFont="1" applyBorder="1" applyAlignment="1">
      <alignment horizontal="center" vertical="center"/>
    </xf>
    <xf numFmtId="0" fontId="14" fillId="4" borderId="8"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8" fillId="0" borderId="38" xfId="0" applyFont="1" applyBorder="1" applyAlignment="1">
      <alignment horizontal="center" vertical="center" wrapText="1"/>
    </xf>
    <xf numFmtId="0" fontId="14" fillId="0" borderId="8" xfId="0" applyFont="1" applyBorder="1" applyAlignment="1" applyProtection="1">
      <alignment horizontal="center" vertical="center"/>
      <protection locked="0"/>
    </xf>
    <xf numFmtId="8" fontId="14" fillId="4" borderId="1" xfId="0" applyNumberFormat="1" applyFont="1" applyFill="1" applyBorder="1" applyAlignment="1">
      <alignment horizontal="center"/>
    </xf>
    <xf numFmtId="0" fontId="8" fillId="4" borderId="0" xfId="0" applyFont="1" applyFill="1" applyAlignment="1" applyProtection="1">
      <alignment horizontal="center"/>
      <protection locked="0"/>
    </xf>
    <xf numFmtId="0" fontId="8" fillId="4" borderId="1" xfId="0" applyFont="1" applyFill="1" applyBorder="1" applyAlignment="1" applyProtection="1">
      <alignment horizontal="center"/>
      <protection locked="0"/>
    </xf>
    <xf numFmtId="0" fontId="14" fillId="4" borderId="2" xfId="0" applyFont="1" applyFill="1" applyBorder="1" applyAlignment="1" applyProtection="1">
      <alignment horizontal="center"/>
      <protection locked="0"/>
    </xf>
    <xf numFmtId="0" fontId="14" fillId="4" borderId="11"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14" fillId="4" borderId="0" xfId="0" applyFont="1" applyFill="1" applyAlignment="1" applyProtection="1">
      <alignment horizontal="center" vertical="center" wrapText="1"/>
      <protection locked="0"/>
    </xf>
    <xf numFmtId="0" fontId="14" fillId="4" borderId="29"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wrapText="1"/>
      <protection locked="0"/>
    </xf>
    <xf numFmtId="0" fontId="8" fillId="4" borderId="0" xfId="0" applyFont="1" applyFill="1" applyAlignment="1" applyProtection="1">
      <alignment horizontal="center" wrapText="1"/>
      <protection locked="0"/>
    </xf>
    <xf numFmtId="0" fontId="8" fillId="4" borderId="2" xfId="0" applyFont="1" applyFill="1" applyBorder="1" applyAlignment="1" applyProtection="1">
      <alignment horizontal="center" wrapText="1"/>
      <protection locked="0"/>
    </xf>
    <xf numFmtId="0" fontId="8" fillId="4" borderId="1" xfId="0" applyFont="1" applyFill="1" applyBorder="1" applyAlignment="1" applyProtection="1">
      <alignment horizontal="center" wrapText="1"/>
      <protection locked="0"/>
    </xf>
    <xf numFmtId="0" fontId="16" fillId="0" borderId="0" xfId="0" applyFont="1" applyAlignment="1">
      <alignment horizontal="center" vertical="center" wrapText="1"/>
    </xf>
    <xf numFmtId="0" fontId="16" fillId="0" borderId="29" xfId="0" applyFont="1" applyBorder="1" applyAlignment="1">
      <alignment horizontal="center" vertical="center" wrapText="1"/>
    </xf>
    <xf numFmtId="0" fontId="6" fillId="0" borderId="0" xfId="0" applyFont="1" applyAlignment="1">
      <alignment horizontal="center" vertical="top"/>
    </xf>
    <xf numFmtId="8" fontId="8" fillId="0" borderId="1" xfId="0" applyNumberFormat="1" applyFont="1" applyBorder="1" applyAlignment="1">
      <alignment horizontal="center"/>
    </xf>
    <xf numFmtId="0" fontId="34" fillId="0" borderId="0" xfId="0" applyFont="1" applyAlignment="1">
      <alignment horizontal="center" vertical="center"/>
    </xf>
    <xf numFmtId="0" fontId="8" fillId="0" borderId="0" xfId="0" applyFont="1" applyAlignment="1">
      <alignment horizontal="center" vertical="center"/>
    </xf>
  </cellXfs>
  <cellStyles count="1">
    <cellStyle name="Normalny" xfId="0" builtinId="0"/>
  </cellStyles>
  <dxfs count="29">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
  <sheetViews>
    <sheetView workbookViewId="0">
      <selection activeCell="J7" sqref="J7"/>
    </sheetView>
  </sheetViews>
  <sheetFormatPr defaultRowHeight="15" x14ac:dyDescent="0.25"/>
  <sheetData>
    <row r="2" spans="2:10" x14ac:dyDescent="0.25">
      <c r="B2" t="s">
        <v>67</v>
      </c>
      <c r="C2" t="s">
        <v>91</v>
      </c>
      <c r="D2" t="s">
        <v>79</v>
      </c>
      <c r="E2" t="s">
        <v>417</v>
      </c>
      <c r="J2" t="s">
        <v>514</v>
      </c>
    </row>
    <row r="3" spans="2:10" x14ac:dyDescent="0.25">
      <c r="B3" t="s">
        <v>68</v>
      </c>
      <c r="C3" t="s">
        <v>92</v>
      </c>
      <c r="D3" t="s">
        <v>80</v>
      </c>
      <c r="E3" t="s">
        <v>418</v>
      </c>
      <c r="J3" t="s">
        <v>515</v>
      </c>
    </row>
    <row r="4" spans="2:10" x14ac:dyDescent="0.25">
      <c r="B4" t="s">
        <v>69</v>
      </c>
      <c r="C4" t="s">
        <v>93</v>
      </c>
      <c r="D4" t="s">
        <v>81</v>
      </c>
      <c r="E4" t="s">
        <v>419</v>
      </c>
      <c r="J4" t="s">
        <v>516</v>
      </c>
    </row>
    <row r="5" spans="2:10" x14ac:dyDescent="0.25">
      <c r="C5" t="s">
        <v>94</v>
      </c>
      <c r="D5" t="s">
        <v>82</v>
      </c>
      <c r="J5" t="s">
        <v>538</v>
      </c>
    </row>
    <row r="6" spans="2:10" x14ac:dyDescent="0.25">
      <c r="D6" t="s">
        <v>83</v>
      </c>
      <c r="J6" t="s">
        <v>539</v>
      </c>
    </row>
    <row r="7" spans="2:10" x14ac:dyDescent="0.25">
      <c r="D7" t="s">
        <v>84</v>
      </c>
    </row>
    <row r="8" spans="2:10" x14ac:dyDescent="0.25">
      <c r="D8" t="s">
        <v>85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A1464"/>
  <sheetViews>
    <sheetView view="pageLayout" zoomScale="160" zoomScaleNormal="100" zoomScalePageLayoutView="160" workbookViewId="0">
      <selection activeCell="F5" sqref="F5"/>
    </sheetView>
  </sheetViews>
  <sheetFormatPr defaultColWidth="3" defaultRowHeight="15" x14ac:dyDescent="0.25"/>
  <sheetData>
    <row r="1" s="6" customFormat="1" ht="12.75" customHeight="1" x14ac:dyDescent="0.2"/>
    <row r="2" s="6" customFormat="1" ht="12.75" customHeight="1" x14ac:dyDescent="0.2"/>
    <row r="3" s="6" customFormat="1" ht="12.75" customHeight="1" x14ac:dyDescent="0.2"/>
    <row r="4" s="6" customFormat="1" ht="12.75" customHeight="1" x14ac:dyDescent="0.2"/>
    <row r="5" s="6" customFormat="1" ht="12.75" customHeight="1" x14ac:dyDescent="0.2"/>
    <row r="6" s="6" customFormat="1" ht="12.75" customHeight="1" x14ac:dyDescent="0.2"/>
    <row r="7" s="6" customFormat="1" ht="12.75" customHeight="1" x14ac:dyDescent="0.2"/>
    <row r="8" s="6" customFormat="1" ht="12.75" customHeight="1" x14ac:dyDescent="0.2"/>
    <row r="9" s="6" customFormat="1" ht="12.75" customHeight="1" x14ac:dyDescent="0.2"/>
    <row r="10" s="6" customFormat="1" ht="12.75" customHeight="1" x14ac:dyDescent="0.2"/>
    <row r="11" s="6" customFormat="1" ht="12.75" customHeight="1" x14ac:dyDescent="0.2"/>
    <row r="12" s="6" customFormat="1" ht="12.75" customHeight="1" x14ac:dyDescent="0.2"/>
    <row r="13" s="6" customFormat="1" ht="12.75" customHeight="1" x14ac:dyDescent="0.2"/>
    <row r="14" s="6" customFormat="1" ht="12.75" customHeight="1" x14ac:dyDescent="0.2"/>
    <row r="15" s="6" customFormat="1" ht="12.75" customHeight="1" x14ac:dyDescent="0.2"/>
    <row r="16" s="6" customFormat="1" ht="12.75" customHeight="1" x14ac:dyDescent="0.2"/>
    <row r="17" s="6" customFormat="1" ht="12.75" customHeight="1" x14ac:dyDescent="0.2"/>
    <row r="18" s="6" customFormat="1" ht="12.75" customHeight="1" x14ac:dyDescent="0.2"/>
    <row r="19" s="6" customFormat="1" ht="12.75" customHeight="1" x14ac:dyDescent="0.2"/>
    <row r="20" s="6" customFormat="1" ht="12.75" customHeight="1" x14ac:dyDescent="0.2"/>
    <row r="21" s="6" customFormat="1" ht="12.75" customHeight="1" x14ac:dyDescent="0.2"/>
    <row r="22" s="6" customFormat="1" ht="12.75" customHeight="1" x14ac:dyDescent="0.2"/>
    <row r="23" s="6" customFormat="1" ht="12.75" customHeight="1" x14ac:dyDescent="0.2"/>
    <row r="24" s="6" customFormat="1" ht="12.75" customHeight="1" x14ac:dyDescent="0.2"/>
    <row r="25" s="6" customFormat="1" ht="12.75" customHeight="1" x14ac:dyDescent="0.2"/>
    <row r="26" s="6" customFormat="1" ht="12.75" customHeight="1" x14ac:dyDescent="0.2"/>
    <row r="27" s="6" customFormat="1" ht="12.75" customHeight="1" x14ac:dyDescent="0.2"/>
    <row r="28" s="6" customFormat="1" ht="12.75" customHeight="1" x14ac:dyDescent="0.2"/>
    <row r="29" s="6" customFormat="1" ht="12.75" customHeight="1" x14ac:dyDescent="0.2"/>
    <row r="30" s="6" customFormat="1" ht="12.75" customHeight="1" x14ac:dyDescent="0.2"/>
    <row r="31" s="6" customFormat="1" ht="12.75" customHeight="1" x14ac:dyDescent="0.2"/>
    <row r="32" s="6" customFormat="1" ht="12.75" customHeight="1" x14ac:dyDescent="0.2"/>
    <row r="33" s="6" customFormat="1" ht="12.75" customHeight="1" x14ac:dyDescent="0.2"/>
    <row r="34" s="6" customFormat="1" ht="12.75" customHeight="1" x14ac:dyDescent="0.2"/>
    <row r="35" s="6" customFormat="1" ht="12.75" customHeight="1" x14ac:dyDescent="0.2"/>
    <row r="36" s="6" customFormat="1" ht="12.75" customHeight="1" x14ac:dyDescent="0.2"/>
    <row r="37" s="6" customFormat="1" ht="12.75" customHeight="1" x14ac:dyDescent="0.2"/>
    <row r="38" s="6" customFormat="1" ht="12.75" customHeight="1" x14ac:dyDescent="0.2"/>
    <row r="39" s="6" customFormat="1" ht="12.75" customHeight="1" x14ac:dyDescent="0.2"/>
    <row r="40" s="6" customFormat="1" ht="12.75" customHeight="1" x14ac:dyDescent="0.2"/>
    <row r="41" s="6" customFormat="1" ht="12.75" customHeight="1" x14ac:dyDescent="0.2"/>
    <row r="42" s="6" customFormat="1" ht="12.75" customHeight="1" x14ac:dyDescent="0.2"/>
    <row r="43" s="6" customFormat="1" ht="12.75" customHeight="1" x14ac:dyDescent="0.2"/>
    <row r="44" s="6" customFormat="1" ht="12.75" customHeight="1" x14ac:dyDescent="0.2"/>
    <row r="45" s="6" customFormat="1" ht="12.75" customHeight="1" x14ac:dyDescent="0.2"/>
    <row r="46" s="6" customFormat="1" ht="12.75" customHeight="1" x14ac:dyDescent="0.2"/>
    <row r="47" s="6" customFormat="1" ht="12.75" customHeight="1" x14ac:dyDescent="0.2"/>
    <row r="48" s="6" customFormat="1" ht="12.75" customHeight="1" x14ac:dyDescent="0.2"/>
    <row r="49" s="6" customFormat="1" ht="12.75" customHeight="1" x14ac:dyDescent="0.2"/>
    <row r="50" s="6" customFormat="1" ht="12.75" customHeight="1" x14ac:dyDescent="0.2"/>
    <row r="51" s="6" customFormat="1" ht="12.75" customHeight="1" x14ac:dyDescent="0.2"/>
    <row r="52" s="6" customFormat="1" ht="12.75" customHeight="1" x14ac:dyDescent="0.2"/>
    <row r="53" s="6" customFormat="1" ht="12.75" customHeight="1" x14ac:dyDescent="0.2"/>
    <row r="54" s="6" customFormat="1" ht="12.75" customHeight="1" x14ac:dyDescent="0.2"/>
    <row r="55" s="6" customFormat="1" ht="12.75" customHeight="1" x14ac:dyDescent="0.2"/>
    <row r="56" s="6" customFormat="1" ht="12.75" customHeight="1" x14ac:dyDescent="0.2"/>
    <row r="57" s="6" customFormat="1" ht="12.75" customHeight="1" x14ac:dyDescent="0.2"/>
    <row r="58" s="6" customFormat="1" ht="12.75" customHeight="1" x14ac:dyDescent="0.2"/>
    <row r="59" s="6" customFormat="1" ht="12.75" customHeight="1" x14ac:dyDescent="0.2"/>
    <row r="60" s="6" customFormat="1" ht="12.75" customHeight="1" x14ac:dyDescent="0.2"/>
    <row r="61" s="6" customFormat="1" ht="12.75" customHeight="1" x14ac:dyDescent="0.2"/>
    <row r="62" s="6" customFormat="1" ht="12.75" customHeight="1" x14ac:dyDescent="0.2"/>
    <row r="63" s="6" customFormat="1" ht="12.75" customHeight="1" x14ac:dyDescent="0.2"/>
    <row r="64" s="6" customFormat="1" ht="12.75" customHeight="1" x14ac:dyDescent="0.2"/>
    <row r="65" s="6" customFormat="1" ht="12.75" customHeight="1" x14ac:dyDescent="0.2"/>
    <row r="66" s="6" customFormat="1" ht="12.75" customHeight="1" x14ac:dyDescent="0.2"/>
    <row r="67" s="6" customFormat="1" ht="12.75" customHeight="1" x14ac:dyDescent="0.2"/>
    <row r="68" s="6" customFormat="1" ht="12.75" customHeight="1" x14ac:dyDescent="0.2"/>
    <row r="69" s="6" customFormat="1" ht="12.75" customHeight="1" x14ac:dyDescent="0.2"/>
    <row r="70" s="6" customFormat="1" ht="12.75" customHeight="1" x14ac:dyDescent="0.2"/>
    <row r="71" s="6" customFormat="1" ht="12.75" customHeight="1" x14ac:dyDescent="0.2"/>
    <row r="72" s="6" customFormat="1" ht="12.75" customHeight="1" x14ac:dyDescent="0.2"/>
    <row r="73" s="6" customFormat="1" ht="12.75" customHeight="1" x14ac:dyDescent="0.2"/>
    <row r="74" s="6" customFormat="1" ht="12.75" customHeight="1" x14ac:dyDescent="0.2"/>
    <row r="75" s="6" customFormat="1" ht="12.75" customHeight="1" x14ac:dyDescent="0.2"/>
    <row r="76" s="6" customFormat="1" ht="12.75" customHeight="1" x14ac:dyDescent="0.2"/>
    <row r="77" s="6" customFormat="1" ht="12.75" customHeight="1" x14ac:dyDescent="0.2"/>
    <row r="78" s="6" customFormat="1" ht="12.75" customHeight="1" x14ac:dyDescent="0.2"/>
    <row r="79" s="6" customFormat="1" ht="12.75" customHeight="1" x14ac:dyDescent="0.2"/>
    <row r="80" s="6" customFormat="1" ht="12.75" customHeight="1" x14ac:dyDescent="0.2"/>
    <row r="81" s="6" customFormat="1" ht="12.75" customHeight="1" x14ac:dyDescent="0.2"/>
    <row r="82" s="6" customFormat="1" ht="12.75" customHeight="1" x14ac:dyDescent="0.2"/>
    <row r="83" s="6" customFormat="1" ht="12.75" customHeight="1" x14ac:dyDescent="0.2"/>
    <row r="84" s="6" customFormat="1" ht="12.75" customHeight="1" x14ac:dyDescent="0.2"/>
    <row r="85" s="6" customFormat="1" ht="12.75" customHeight="1" x14ac:dyDescent="0.2"/>
    <row r="86" s="6" customFormat="1" ht="12.75" customHeight="1" x14ac:dyDescent="0.2"/>
    <row r="87" s="6" customFormat="1" ht="12.75" customHeight="1" x14ac:dyDescent="0.2"/>
    <row r="88" s="6" customFormat="1" ht="12.75" customHeight="1" x14ac:dyDescent="0.2"/>
    <row r="89" s="6" customFormat="1" ht="12.75" customHeight="1" x14ac:dyDescent="0.2"/>
    <row r="90" s="6" customFormat="1" ht="12.75" customHeight="1" x14ac:dyDescent="0.2"/>
    <row r="91" s="6" customFormat="1" ht="12.75" customHeight="1" x14ac:dyDescent="0.2"/>
    <row r="92" s="6" customFormat="1" ht="12.75" customHeight="1" x14ac:dyDescent="0.2"/>
    <row r="93" s="6" customFormat="1" ht="12.75" customHeight="1" x14ac:dyDescent="0.2"/>
    <row r="94" s="6" customFormat="1" ht="12.75" customHeight="1" x14ac:dyDescent="0.2"/>
    <row r="95" s="6" customFormat="1" ht="12.75" customHeight="1" x14ac:dyDescent="0.2"/>
    <row r="96"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ht="12.75" customHeight="1" x14ac:dyDescent="0.2"/>
    <row r="106" s="6" customFormat="1" ht="12.75" customHeight="1" x14ac:dyDescent="0.2"/>
    <row r="107" s="6" customFormat="1" ht="12.75" customHeight="1" x14ac:dyDescent="0.2"/>
    <row r="108" s="6" customFormat="1" ht="12.75" customHeight="1" x14ac:dyDescent="0.2"/>
    <row r="109" s="6" customFormat="1" ht="12.75" customHeight="1" x14ac:dyDescent="0.2"/>
    <row r="110" s="6" customFormat="1" ht="12.75" customHeight="1" x14ac:dyDescent="0.2"/>
    <row r="111" s="6" customFormat="1" ht="12.75" customHeight="1" x14ac:dyDescent="0.2"/>
    <row r="112" s="6" customFormat="1" ht="12.75" customHeight="1" x14ac:dyDescent="0.2"/>
    <row r="113" s="6" customFormat="1" ht="12.75" customHeight="1" x14ac:dyDescent="0.2"/>
    <row r="114" s="6" customFormat="1" ht="12.75" customHeigh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6" customFormat="1" ht="12.75" customHeight="1" x14ac:dyDescent="0.2"/>
    <row r="162" s="6" customFormat="1" ht="12.75" customHeight="1" x14ac:dyDescent="0.2"/>
    <row r="163" s="6" customFormat="1" ht="12.75" customHeight="1" x14ac:dyDescent="0.2"/>
    <row r="164" s="6" customFormat="1" ht="12.75" customHeight="1" x14ac:dyDescent="0.2"/>
    <row r="165" s="6" customFormat="1" ht="12.75" customHeight="1" x14ac:dyDescent="0.2"/>
    <row r="166" s="6" customFormat="1" ht="12.75" customHeight="1" x14ac:dyDescent="0.2"/>
    <row r="167" s="6" customFormat="1" ht="12.75" customHeight="1" x14ac:dyDescent="0.2"/>
    <row r="168" s="6" customFormat="1" ht="12.75" customHeight="1" x14ac:dyDescent="0.2"/>
    <row r="169" s="6" customFormat="1" ht="12.75" customHeight="1" x14ac:dyDescent="0.2"/>
    <row r="170" s="6" customFormat="1" ht="12.75" customHeight="1" x14ac:dyDescent="0.2"/>
    <row r="171" s="6" customFormat="1" ht="12.75" customHeight="1" x14ac:dyDescent="0.2"/>
    <row r="172" s="6" customFormat="1" ht="12.75" customHeight="1" x14ac:dyDescent="0.2"/>
    <row r="173" s="6" customFormat="1" ht="12.75" customHeight="1" x14ac:dyDescent="0.2"/>
    <row r="174" s="6" customFormat="1" ht="12.75" customHeight="1" x14ac:dyDescent="0.2"/>
    <row r="175" s="6" customFormat="1" ht="12.75" customHeight="1" x14ac:dyDescent="0.2"/>
    <row r="176" s="6" customFormat="1" ht="12.75" customHeight="1" x14ac:dyDescent="0.2"/>
    <row r="177" s="6" customFormat="1" ht="12.75" customHeight="1" x14ac:dyDescent="0.2"/>
    <row r="178" s="6" customFormat="1" ht="12.75" customHeight="1" x14ac:dyDescent="0.2"/>
    <row r="179" s="6" customFormat="1" ht="12.75" customHeight="1" x14ac:dyDescent="0.2"/>
    <row r="180" s="6" customFormat="1" ht="12.75" customHeight="1" x14ac:dyDescent="0.2"/>
    <row r="181" s="6" customFormat="1" ht="12.75" customHeight="1" x14ac:dyDescent="0.2"/>
    <row r="182" s="6" customFormat="1" ht="12.75" customHeight="1" x14ac:dyDescent="0.2"/>
    <row r="183" s="6" customFormat="1" ht="12.75" customHeight="1" x14ac:dyDescent="0.2"/>
    <row r="184" s="6" customFormat="1" ht="12.75" customHeight="1" x14ac:dyDescent="0.2"/>
    <row r="185" s="6" customFormat="1" ht="12.75" customHeight="1" x14ac:dyDescent="0.2"/>
    <row r="186" s="6" customFormat="1" ht="12.75" customHeight="1" x14ac:dyDescent="0.2"/>
    <row r="187" s="6" customFormat="1" ht="12.75" customHeight="1" x14ac:dyDescent="0.2"/>
    <row r="188" s="6" customFormat="1" ht="12.75" customHeight="1" x14ac:dyDescent="0.2"/>
    <row r="189" s="6" customFormat="1" ht="12.75" customHeight="1" x14ac:dyDescent="0.2"/>
    <row r="190" s="6" customFormat="1" ht="12.75" customHeight="1" x14ac:dyDescent="0.2"/>
    <row r="191" s="6" customFormat="1" ht="12.75" customHeight="1" x14ac:dyDescent="0.2"/>
    <row r="192"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sheetData>
  <pageMargins left="0.70866141732283472" right="0.59055118110236227" top="0.94488188976377963" bottom="0.9055118110236221" header="0.19685039370078741" footer="0.19685039370078741"/>
  <pageSetup paperSize="9" orientation="portrait" r:id="rId1"/>
  <headerFooter>
    <oddHeader xml:space="preserve">&amp;L          &amp;G&amp;R&amp;"-,Pogrubiony"&amp;9
Formularz </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A1464"/>
  <sheetViews>
    <sheetView view="pageLayout" zoomScale="160" zoomScaleNormal="100" zoomScalePageLayoutView="160" workbookViewId="0">
      <selection activeCell="F5" sqref="F5"/>
    </sheetView>
  </sheetViews>
  <sheetFormatPr defaultColWidth="3" defaultRowHeight="15" x14ac:dyDescent="0.25"/>
  <sheetData>
    <row r="1" s="6" customFormat="1" ht="12.75" customHeight="1" x14ac:dyDescent="0.2"/>
    <row r="2" s="6" customFormat="1" ht="12.75" customHeight="1" x14ac:dyDescent="0.2"/>
    <row r="3" s="6" customFormat="1" ht="12.75" customHeight="1" x14ac:dyDescent="0.2"/>
    <row r="4" s="6" customFormat="1" ht="12.75" customHeight="1" x14ac:dyDescent="0.2"/>
    <row r="5" s="6" customFormat="1" ht="12.75" customHeight="1" x14ac:dyDescent="0.2"/>
    <row r="6" s="6" customFormat="1" ht="12.75" customHeight="1" x14ac:dyDescent="0.2"/>
    <row r="7" s="6" customFormat="1" ht="12.75" customHeight="1" x14ac:dyDescent="0.2"/>
    <row r="8" s="6" customFormat="1" ht="12.75" customHeight="1" x14ac:dyDescent="0.2"/>
    <row r="9" s="6" customFormat="1" ht="12.75" customHeight="1" x14ac:dyDescent="0.2"/>
    <row r="10" s="6" customFormat="1" ht="12.75" customHeight="1" x14ac:dyDescent="0.2"/>
    <row r="11" s="6" customFormat="1" ht="12.75" customHeight="1" x14ac:dyDescent="0.2"/>
    <row r="12" s="6" customFormat="1" ht="12.75" customHeight="1" x14ac:dyDescent="0.2"/>
    <row r="13" s="6" customFormat="1" ht="12.75" customHeight="1" x14ac:dyDescent="0.2"/>
    <row r="14" s="6" customFormat="1" ht="12.75" customHeight="1" x14ac:dyDescent="0.2"/>
    <row r="15" s="6" customFormat="1" ht="12.75" customHeight="1" x14ac:dyDescent="0.2"/>
    <row r="16" s="6" customFormat="1" ht="12.75" customHeight="1" x14ac:dyDescent="0.2"/>
    <row r="17" s="6" customFormat="1" ht="12.75" customHeight="1" x14ac:dyDescent="0.2"/>
    <row r="18" s="6" customFormat="1" ht="12.75" customHeight="1" x14ac:dyDescent="0.2"/>
    <row r="19" s="6" customFormat="1" ht="12.75" customHeight="1" x14ac:dyDescent="0.2"/>
    <row r="20" s="6" customFormat="1" ht="12.75" customHeight="1" x14ac:dyDescent="0.2"/>
    <row r="21" s="6" customFormat="1" ht="12.75" customHeight="1" x14ac:dyDescent="0.2"/>
    <row r="22" s="6" customFormat="1" ht="12.75" customHeight="1" x14ac:dyDescent="0.2"/>
    <row r="23" s="6" customFormat="1" ht="12.75" customHeight="1" x14ac:dyDescent="0.2"/>
    <row r="24" s="6" customFormat="1" ht="12.75" customHeight="1" x14ac:dyDescent="0.2"/>
    <row r="25" s="6" customFormat="1" ht="12.75" customHeight="1" x14ac:dyDescent="0.2"/>
    <row r="26" s="6" customFormat="1" ht="12.75" customHeight="1" x14ac:dyDescent="0.2"/>
    <row r="27" s="6" customFormat="1" ht="12.75" customHeight="1" x14ac:dyDescent="0.2"/>
    <row r="28" s="6" customFormat="1" ht="12.75" customHeight="1" x14ac:dyDescent="0.2"/>
    <row r="29" s="6" customFormat="1" ht="12.75" customHeight="1" x14ac:dyDescent="0.2"/>
    <row r="30" s="6" customFormat="1" ht="12.75" customHeight="1" x14ac:dyDescent="0.2"/>
    <row r="31" s="6" customFormat="1" ht="12.75" customHeight="1" x14ac:dyDescent="0.2"/>
    <row r="32" s="6" customFormat="1" ht="12.75" customHeight="1" x14ac:dyDescent="0.2"/>
    <row r="33" s="6" customFormat="1" ht="12.75" customHeight="1" x14ac:dyDescent="0.2"/>
    <row r="34" s="6" customFormat="1" ht="12.75" customHeight="1" x14ac:dyDescent="0.2"/>
    <row r="35" s="6" customFormat="1" ht="12.75" customHeight="1" x14ac:dyDescent="0.2"/>
    <row r="36" s="6" customFormat="1" ht="12.75" customHeight="1" x14ac:dyDescent="0.2"/>
    <row r="37" s="6" customFormat="1" ht="12.75" customHeight="1" x14ac:dyDescent="0.2"/>
    <row r="38" s="6" customFormat="1" ht="12.75" customHeight="1" x14ac:dyDescent="0.2"/>
    <row r="39" s="6" customFormat="1" ht="12.75" customHeight="1" x14ac:dyDescent="0.2"/>
    <row r="40" s="6" customFormat="1" ht="12.75" customHeight="1" x14ac:dyDescent="0.2"/>
    <row r="41" s="6" customFormat="1" ht="12.75" customHeight="1" x14ac:dyDescent="0.2"/>
    <row r="42" s="6" customFormat="1" ht="12.75" customHeight="1" x14ac:dyDescent="0.2"/>
    <row r="43" s="6" customFormat="1" ht="12.75" customHeight="1" x14ac:dyDescent="0.2"/>
    <row r="44" s="6" customFormat="1" ht="12.75" customHeight="1" x14ac:dyDescent="0.2"/>
    <row r="45" s="6" customFormat="1" ht="12.75" customHeight="1" x14ac:dyDescent="0.2"/>
    <row r="46" s="6" customFormat="1" ht="12.75" customHeight="1" x14ac:dyDescent="0.2"/>
    <row r="47" s="6" customFormat="1" ht="12.75" customHeight="1" x14ac:dyDescent="0.2"/>
    <row r="48" s="6" customFormat="1" ht="12.75" customHeight="1" x14ac:dyDescent="0.2"/>
    <row r="49" s="6" customFormat="1" ht="12.75" customHeight="1" x14ac:dyDescent="0.2"/>
    <row r="50" s="6" customFormat="1" ht="12.75" customHeight="1" x14ac:dyDescent="0.2"/>
    <row r="51" s="6" customFormat="1" ht="12.75" customHeight="1" x14ac:dyDescent="0.2"/>
    <row r="52" s="6" customFormat="1" ht="12.75" customHeight="1" x14ac:dyDescent="0.2"/>
    <row r="53" s="6" customFormat="1" ht="12.75" customHeight="1" x14ac:dyDescent="0.2"/>
    <row r="54" s="6" customFormat="1" ht="12.75" customHeight="1" x14ac:dyDescent="0.2"/>
    <row r="55" s="6" customFormat="1" ht="12.75" customHeight="1" x14ac:dyDescent="0.2"/>
    <row r="56" s="6" customFormat="1" ht="12.75" customHeight="1" x14ac:dyDescent="0.2"/>
    <row r="57" s="6" customFormat="1" ht="12.75" customHeight="1" x14ac:dyDescent="0.2"/>
    <row r="58" s="6" customFormat="1" ht="12.75" customHeight="1" x14ac:dyDescent="0.2"/>
    <row r="59" s="6" customFormat="1" ht="12.75" customHeight="1" x14ac:dyDescent="0.2"/>
    <row r="60" s="6" customFormat="1" ht="12.75" customHeight="1" x14ac:dyDescent="0.2"/>
    <row r="61" s="6" customFormat="1" ht="12.75" customHeight="1" x14ac:dyDescent="0.2"/>
    <row r="62" s="6" customFormat="1" ht="12.75" customHeight="1" x14ac:dyDescent="0.2"/>
    <row r="63" s="6" customFormat="1" ht="12.75" customHeight="1" x14ac:dyDescent="0.2"/>
    <row r="64" s="6" customFormat="1" ht="12.75" customHeight="1" x14ac:dyDescent="0.2"/>
    <row r="65" s="6" customFormat="1" ht="12.75" customHeight="1" x14ac:dyDescent="0.2"/>
    <row r="66" s="6" customFormat="1" ht="12.75" customHeight="1" x14ac:dyDescent="0.2"/>
    <row r="67" s="6" customFormat="1" ht="12.75" customHeight="1" x14ac:dyDescent="0.2"/>
    <row r="68" s="6" customFormat="1" ht="12.75" customHeight="1" x14ac:dyDescent="0.2"/>
    <row r="69" s="6" customFormat="1" ht="12.75" customHeight="1" x14ac:dyDescent="0.2"/>
    <row r="70" s="6" customFormat="1" ht="12.75" customHeight="1" x14ac:dyDescent="0.2"/>
    <row r="71" s="6" customFormat="1" ht="12.75" customHeight="1" x14ac:dyDescent="0.2"/>
    <row r="72" s="6" customFormat="1" ht="12.75" customHeight="1" x14ac:dyDescent="0.2"/>
    <row r="73" s="6" customFormat="1" ht="12.75" customHeight="1" x14ac:dyDescent="0.2"/>
    <row r="74" s="6" customFormat="1" ht="12.75" customHeight="1" x14ac:dyDescent="0.2"/>
    <row r="75" s="6" customFormat="1" ht="12.75" customHeight="1" x14ac:dyDescent="0.2"/>
    <row r="76" s="6" customFormat="1" ht="12.75" customHeight="1" x14ac:dyDescent="0.2"/>
    <row r="77" s="6" customFormat="1" ht="12.75" customHeight="1" x14ac:dyDescent="0.2"/>
    <row r="78" s="6" customFormat="1" ht="12.75" customHeight="1" x14ac:dyDescent="0.2"/>
    <row r="79" s="6" customFormat="1" ht="12.75" customHeight="1" x14ac:dyDescent="0.2"/>
    <row r="80" s="6" customFormat="1" ht="12.75" customHeight="1" x14ac:dyDescent="0.2"/>
    <row r="81" s="6" customFormat="1" ht="12.75" customHeight="1" x14ac:dyDescent="0.2"/>
    <row r="82" s="6" customFormat="1" ht="12.75" customHeight="1" x14ac:dyDescent="0.2"/>
    <row r="83" s="6" customFormat="1" ht="12.75" customHeight="1" x14ac:dyDescent="0.2"/>
    <row r="84" s="6" customFormat="1" ht="12.75" customHeight="1" x14ac:dyDescent="0.2"/>
    <row r="85" s="6" customFormat="1" ht="12.75" customHeight="1" x14ac:dyDescent="0.2"/>
    <row r="86" s="6" customFormat="1" ht="12.75" customHeight="1" x14ac:dyDescent="0.2"/>
    <row r="87" s="6" customFormat="1" ht="12.75" customHeight="1" x14ac:dyDescent="0.2"/>
    <row r="88" s="6" customFormat="1" ht="12.75" customHeight="1" x14ac:dyDescent="0.2"/>
    <row r="89" s="6" customFormat="1" ht="12.75" customHeight="1" x14ac:dyDescent="0.2"/>
    <row r="90" s="6" customFormat="1" ht="12.75" customHeight="1" x14ac:dyDescent="0.2"/>
    <row r="91" s="6" customFormat="1" ht="12.75" customHeight="1" x14ac:dyDescent="0.2"/>
    <row r="92" s="6" customFormat="1" ht="12.75" customHeight="1" x14ac:dyDescent="0.2"/>
    <row r="93" s="6" customFormat="1" ht="12.75" customHeight="1" x14ac:dyDescent="0.2"/>
    <row r="94" s="6" customFormat="1" ht="12.75" customHeight="1" x14ac:dyDescent="0.2"/>
    <row r="95" s="6" customFormat="1" ht="12.75" customHeight="1" x14ac:dyDescent="0.2"/>
    <row r="96"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ht="12.75" customHeight="1" x14ac:dyDescent="0.2"/>
    <row r="106" s="6" customFormat="1" ht="12.75" customHeight="1" x14ac:dyDescent="0.2"/>
    <row r="107" s="6" customFormat="1" ht="12.75" customHeight="1" x14ac:dyDescent="0.2"/>
    <row r="108" s="6" customFormat="1" ht="12.75" customHeight="1" x14ac:dyDescent="0.2"/>
    <row r="109" s="6" customFormat="1" ht="12.75" customHeight="1" x14ac:dyDescent="0.2"/>
    <row r="110" s="6" customFormat="1" ht="12.75" customHeight="1" x14ac:dyDescent="0.2"/>
    <row r="111" s="6" customFormat="1" ht="12.75" customHeight="1" x14ac:dyDescent="0.2"/>
    <row r="112" s="6" customFormat="1" ht="12.75" customHeight="1" x14ac:dyDescent="0.2"/>
    <row r="113" s="6" customFormat="1" ht="12.75" customHeight="1" x14ac:dyDescent="0.2"/>
    <row r="114" s="6" customFormat="1" ht="12.75" customHeigh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6" customFormat="1" ht="12.75" customHeight="1" x14ac:dyDescent="0.2"/>
    <row r="162" s="6" customFormat="1" ht="12.75" customHeight="1" x14ac:dyDescent="0.2"/>
    <row r="163" s="6" customFormat="1" ht="12.75" customHeight="1" x14ac:dyDescent="0.2"/>
    <row r="164" s="6" customFormat="1" ht="12.75" customHeight="1" x14ac:dyDescent="0.2"/>
    <row r="165" s="6" customFormat="1" ht="12.75" customHeight="1" x14ac:dyDescent="0.2"/>
    <row r="166" s="6" customFormat="1" ht="12.75" customHeight="1" x14ac:dyDescent="0.2"/>
    <row r="167" s="6" customFormat="1" ht="12.75" customHeight="1" x14ac:dyDescent="0.2"/>
    <row r="168" s="6" customFormat="1" ht="12.75" customHeight="1" x14ac:dyDescent="0.2"/>
    <row r="169" s="6" customFormat="1" ht="12.75" customHeight="1" x14ac:dyDescent="0.2"/>
    <row r="170" s="6" customFormat="1" ht="12.75" customHeight="1" x14ac:dyDescent="0.2"/>
    <row r="171" s="6" customFormat="1" ht="12.75" customHeight="1" x14ac:dyDescent="0.2"/>
    <row r="172" s="6" customFormat="1" ht="12.75" customHeight="1" x14ac:dyDescent="0.2"/>
    <row r="173" s="6" customFormat="1" ht="12.75" customHeight="1" x14ac:dyDescent="0.2"/>
    <row r="174" s="6" customFormat="1" ht="12.75" customHeight="1" x14ac:dyDescent="0.2"/>
    <row r="175" s="6" customFormat="1" ht="12.75" customHeight="1" x14ac:dyDescent="0.2"/>
    <row r="176" s="6" customFormat="1" ht="12.75" customHeight="1" x14ac:dyDescent="0.2"/>
    <row r="177" s="6" customFormat="1" ht="12.75" customHeight="1" x14ac:dyDescent="0.2"/>
    <row r="178" s="6" customFormat="1" ht="12.75" customHeight="1" x14ac:dyDescent="0.2"/>
    <row r="179" s="6" customFormat="1" ht="12.75" customHeight="1" x14ac:dyDescent="0.2"/>
    <row r="180" s="6" customFormat="1" ht="12.75" customHeight="1" x14ac:dyDescent="0.2"/>
    <row r="181" s="6" customFormat="1" ht="12.75" customHeight="1" x14ac:dyDescent="0.2"/>
    <row r="182" s="6" customFormat="1" ht="12.75" customHeight="1" x14ac:dyDescent="0.2"/>
    <row r="183" s="6" customFormat="1" ht="12.75" customHeight="1" x14ac:dyDescent="0.2"/>
    <row r="184" s="6" customFormat="1" ht="12.75" customHeight="1" x14ac:dyDescent="0.2"/>
    <row r="185" s="6" customFormat="1" ht="12.75" customHeight="1" x14ac:dyDescent="0.2"/>
    <row r="186" s="6" customFormat="1" ht="12.75" customHeight="1" x14ac:dyDescent="0.2"/>
    <row r="187" s="6" customFormat="1" ht="12.75" customHeight="1" x14ac:dyDescent="0.2"/>
    <row r="188" s="6" customFormat="1" ht="12.75" customHeight="1" x14ac:dyDescent="0.2"/>
    <row r="189" s="6" customFormat="1" ht="12.75" customHeight="1" x14ac:dyDescent="0.2"/>
    <row r="190" s="6" customFormat="1" ht="12.75" customHeight="1" x14ac:dyDescent="0.2"/>
    <row r="191" s="6" customFormat="1" ht="12.75" customHeight="1" x14ac:dyDescent="0.2"/>
    <row r="192"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sheetData>
  <pageMargins left="0.70866141732283472" right="0.59055118110236227" top="0.94488188976377963" bottom="0.9055118110236221" header="0.19685039370078741" footer="0.19685039370078741"/>
  <pageSetup paperSize="9" orientation="portrait" r:id="rId1"/>
  <headerFooter>
    <oddHeader xml:space="preserve">&amp;L          &amp;G&amp;R&amp;"-,Pogrubiony"&amp;9
Formularz </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1618"/>
  <sheetViews>
    <sheetView tabSelected="1" view="pageLayout" zoomScale="150" zoomScaleNormal="100" zoomScalePageLayoutView="150" workbookViewId="0">
      <selection activeCell="H1" sqref="H1:V2"/>
    </sheetView>
  </sheetViews>
  <sheetFormatPr defaultColWidth="3" defaultRowHeight="15" x14ac:dyDescent="0.25"/>
  <sheetData>
    <row r="1" spans="1:29" ht="11.25" customHeight="1" x14ac:dyDescent="0.25">
      <c r="H1" s="84" t="s">
        <v>18</v>
      </c>
      <c r="I1" s="84"/>
      <c r="J1" s="84"/>
      <c r="K1" s="84"/>
      <c r="L1" s="84"/>
      <c r="M1" s="84"/>
      <c r="N1" s="84"/>
      <c r="O1" s="84"/>
      <c r="P1" s="84"/>
      <c r="Q1" s="84"/>
      <c r="R1" s="84"/>
      <c r="S1" s="84"/>
      <c r="T1" s="84"/>
      <c r="U1" s="84"/>
      <c r="V1" s="84"/>
    </row>
    <row r="2" spans="1:29" ht="11.25" customHeight="1" x14ac:dyDescent="0.25">
      <c r="H2" s="84"/>
      <c r="I2" s="84"/>
      <c r="J2" s="84"/>
      <c r="K2" s="84"/>
      <c r="L2" s="84"/>
      <c r="M2" s="84"/>
      <c r="N2" s="84"/>
      <c r="O2" s="84"/>
      <c r="P2" s="84"/>
      <c r="Q2" s="84"/>
      <c r="R2" s="84"/>
      <c r="S2" s="84"/>
      <c r="T2" s="84"/>
      <c r="U2" s="84"/>
      <c r="V2" s="84"/>
    </row>
    <row r="3" spans="1:29" ht="4.5" customHeight="1" x14ac:dyDescent="0.25"/>
    <row r="4" spans="1:29" x14ac:dyDescent="0.25">
      <c r="J4" s="85" t="s">
        <v>0</v>
      </c>
      <c r="K4" s="85"/>
      <c r="L4" s="85"/>
      <c r="M4" s="85"/>
      <c r="N4" s="85"/>
      <c r="O4" s="85"/>
      <c r="P4" s="85"/>
      <c r="Q4" s="85"/>
      <c r="R4" s="85"/>
      <c r="S4" s="85"/>
    </row>
    <row r="5" spans="1:29" ht="4.5" customHeight="1" x14ac:dyDescent="0.25"/>
    <row r="6" spans="1:29" ht="10.5" customHeight="1" x14ac:dyDescent="0.25">
      <c r="I6" s="90" t="s">
        <v>1</v>
      </c>
      <c r="J6" s="90"/>
      <c r="K6" s="90"/>
      <c r="L6" s="90"/>
      <c r="M6" s="90"/>
      <c r="N6" s="90"/>
      <c r="O6" s="90"/>
      <c r="P6" s="90"/>
      <c r="Q6" s="90"/>
      <c r="R6" s="90"/>
      <c r="S6" s="90"/>
      <c r="T6" s="90"/>
      <c r="U6" s="90"/>
    </row>
    <row r="7" spans="1:29" ht="10.5" customHeight="1" x14ac:dyDescent="0.25">
      <c r="I7" s="90"/>
      <c r="J7" s="90"/>
      <c r="K7" s="90"/>
      <c r="L7" s="90"/>
      <c r="M7" s="90"/>
      <c r="N7" s="90"/>
      <c r="O7" s="90"/>
      <c r="P7" s="90"/>
      <c r="Q7" s="90"/>
      <c r="R7" s="90"/>
      <c r="S7" s="90"/>
      <c r="T7" s="90"/>
      <c r="U7" s="90"/>
    </row>
    <row r="8" spans="1:29" ht="4.5" customHeight="1" x14ac:dyDescent="0.25"/>
    <row r="9" spans="1:29" s="1" customFormat="1" ht="13.5" customHeight="1" x14ac:dyDescent="0.2">
      <c r="P9" s="86" t="s">
        <v>4</v>
      </c>
      <c r="Q9" s="86"/>
      <c r="R9" s="86"/>
      <c r="S9" s="86"/>
      <c r="T9" s="86"/>
      <c r="U9" s="87"/>
      <c r="V9" s="89" t="s">
        <v>5</v>
      </c>
      <c r="W9" s="89"/>
      <c r="X9" s="86"/>
      <c r="Y9" s="86"/>
      <c r="Z9" s="86"/>
      <c r="AA9" s="86"/>
      <c r="AB9" s="86"/>
      <c r="AC9" s="86"/>
    </row>
    <row r="10" spans="1:29" s="2" customFormat="1" ht="8.25" x14ac:dyDescent="0.15">
      <c r="P10" s="57" t="s">
        <v>2</v>
      </c>
      <c r="Q10" s="57"/>
      <c r="R10" s="57"/>
      <c r="S10" s="57"/>
      <c r="T10" s="57"/>
      <c r="U10" s="57"/>
      <c r="V10" s="57" t="s">
        <v>3</v>
      </c>
      <c r="W10" s="57"/>
      <c r="X10" s="57"/>
      <c r="Y10" s="57"/>
      <c r="Z10" s="57"/>
      <c r="AA10" s="57"/>
      <c r="AB10" s="57"/>
      <c r="AC10" s="57"/>
    </row>
    <row r="11" spans="1:29" ht="4.5" customHeight="1" x14ac:dyDescent="0.25"/>
    <row r="12" spans="1:29" s="1" customFormat="1" ht="13.5" customHeight="1" x14ac:dyDescent="0.2">
      <c r="A12" s="86"/>
      <c r="B12" s="86"/>
      <c r="C12" s="86"/>
      <c r="D12" s="86"/>
      <c r="E12" s="86"/>
      <c r="F12" s="92"/>
      <c r="G12" s="86"/>
      <c r="H12" s="86"/>
      <c r="I12" s="86"/>
      <c r="J12" s="86"/>
      <c r="K12" s="86"/>
      <c r="L12" s="86"/>
    </row>
    <row r="13" spans="1:29" s="2" customFormat="1" ht="8.25" x14ac:dyDescent="0.15">
      <c r="A13" s="93" t="s">
        <v>6</v>
      </c>
      <c r="B13" s="93"/>
      <c r="C13" s="93"/>
      <c r="D13" s="93"/>
      <c r="E13" s="93"/>
      <c r="F13" s="93"/>
      <c r="G13" s="93" t="s">
        <v>7</v>
      </c>
      <c r="H13" s="93"/>
      <c r="I13" s="93"/>
      <c r="J13" s="93"/>
      <c r="K13" s="93"/>
      <c r="L13" s="93"/>
    </row>
    <row r="14" spans="1:29" ht="4.5" customHeight="1" x14ac:dyDescent="0.25"/>
    <row r="15" spans="1:29" s="1" customFormat="1" ht="13.5" customHeight="1" x14ac:dyDescent="0.25">
      <c r="J15" s="85" t="s">
        <v>8</v>
      </c>
      <c r="K15" s="85"/>
      <c r="L15" s="85"/>
      <c r="M15" s="85"/>
      <c r="N15" s="85"/>
      <c r="O15" s="85"/>
      <c r="P15" s="85"/>
      <c r="Q15" s="85"/>
      <c r="R15" s="85"/>
      <c r="S15" s="85"/>
    </row>
    <row r="16" spans="1:29" ht="4.5" customHeight="1" x14ac:dyDescent="0.25"/>
    <row r="17" spans="1:29" s="1" customFormat="1" ht="13.5" customHeight="1" x14ac:dyDescent="0.2">
      <c r="A17" s="4">
        <v>1</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row>
    <row r="18" spans="1:29" s="3" customFormat="1" ht="8.25" x14ac:dyDescent="0.15">
      <c r="A18" s="57" t="s">
        <v>9</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row>
    <row r="19" spans="1:29" ht="4.5" customHeight="1" x14ac:dyDescent="0.25"/>
    <row r="20" spans="1:29" s="1" customFormat="1" ht="13.5" customHeight="1" x14ac:dyDescent="0.2">
      <c r="A20" s="4">
        <f>+A17+1</f>
        <v>2</v>
      </c>
      <c r="B20" s="91"/>
      <c r="C20" s="77"/>
      <c r="D20" s="77"/>
      <c r="E20" s="77"/>
      <c r="F20" s="77"/>
      <c r="G20" s="77"/>
      <c r="H20" s="77"/>
      <c r="I20" s="77"/>
      <c r="J20" s="77"/>
      <c r="K20" s="77"/>
      <c r="L20" s="77"/>
      <c r="M20" s="77"/>
      <c r="Q20" s="4">
        <f>+A20+1</f>
        <v>3</v>
      </c>
      <c r="R20" s="91"/>
      <c r="S20" s="77"/>
      <c r="T20" s="77"/>
      <c r="U20" s="77"/>
      <c r="V20" s="77"/>
      <c r="W20" s="77"/>
      <c r="X20" s="77"/>
      <c r="Y20" s="77"/>
      <c r="Z20" s="77"/>
      <c r="AA20" s="77"/>
      <c r="AB20" s="77"/>
      <c r="AC20" s="77"/>
    </row>
    <row r="21" spans="1:29" s="3" customFormat="1" ht="8.25" x14ac:dyDescent="0.15">
      <c r="A21" s="57" t="s">
        <v>10</v>
      </c>
      <c r="B21" s="57"/>
      <c r="C21" s="57"/>
      <c r="D21" s="57"/>
      <c r="E21" s="57"/>
      <c r="F21" s="57"/>
      <c r="G21" s="57"/>
      <c r="H21" s="57"/>
      <c r="I21" s="57"/>
      <c r="J21" s="57"/>
      <c r="K21" s="57"/>
      <c r="L21" s="57"/>
      <c r="M21" s="57"/>
      <c r="Q21" s="57" t="s">
        <v>11</v>
      </c>
      <c r="R21" s="57"/>
      <c r="S21" s="57"/>
      <c r="T21" s="57"/>
      <c r="U21" s="57"/>
      <c r="V21" s="57"/>
      <c r="W21" s="57"/>
      <c r="X21" s="57"/>
      <c r="Y21" s="57"/>
      <c r="Z21" s="57"/>
      <c r="AA21" s="57"/>
      <c r="AB21" s="57"/>
      <c r="AC21" s="57"/>
    </row>
    <row r="22" spans="1:29" ht="4.5" customHeight="1" x14ac:dyDescent="0.25"/>
    <row r="23" spans="1:29" s="1" customFormat="1" ht="13.5" customHeight="1" x14ac:dyDescent="0.2">
      <c r="A23" s="4">
        <f>+Q20+1</f>
        <v>4</v>
      </c>
      <c r="B23" s="91"/>
      <c r="C23" s="77"/>
      <c r="D23" s="77"/>
      <c r="E23" s="77"/>
      <c r="F23" s="77"/>
      <c r="G23" s="77"/>
      <c r="H23" s="77"/>
      <c r="I23" s="77"/>
      <c r="K23" s="4">
        <f>+A23+1</f>
        <v>5</v>
      </c>
      <c r="L23" s="91"/>
      <c r="M23" s="77"/>
      <c r="N23" s="77"/>
      <c r="O23" s="77"/>
      <c r="P23" s="77"/>
      <c r="Q23" s="77"/>
      <c r="R23" s="77"/>
      <c r="S23" s="77"/>
      <c r="U23" s="4">
        <f>+K23+1</f>
        <v>6</v>
      </c>
      <c r="V23" s="91"/>
      <c r="W23" s="77"/>
      <c r="X23" s="77"/>
      <c r="Y23" s="77"/>
      <c r="Z23" s="77"/>
      <c r="AA23" s="77"/>
      <c r="AB23" s="77"/>
      <c r="AC23" s="77"/>
    </row>
    <row r="24" spans="1:29" s="3" customFormat="1" ht="8.25" x14ac:dyDescent="0.15">
      <c r="A24" s="94" t="s">
        <v>12</v>
      </c>
      <c r="B24" s="94"/>
      <c r="C24" s="94"/>
      <c r="D24" s="94"/>
      <c r="E24" s="94"/>
      <c r="F24" s="94"/>
      <c r="G24" s="94"/>
      <c r="H24" s="94"/>
      <c r="I24" s="94"/>
      <c r="K24" s="94" t="s">
        <v>13</v>
      </c>
      <c r="L24" s="94"/>
      <c r="M24" s="94"/>
      <c r="N24" s="94"/>
      <c r="O24" s="94"/>
      <c r="P24" s="94"/>
      <c r="Q24" s="94"/>
      <c r="R24" s="94"/>
      <c r="S24" s="94"/>
      <c r="U24" s="94" t="s">
        <v>14</v>
      </c>
      <c r="V24" s="94"/>
      <c r="W24" s="94"/>
      <c r="X24" s="94"/>
      <c r="Y24" s="94"/>
      <c r="Z24" s="94"/>
      <c r="AA24" s="94"/>
      <c r="AB24" s="94"/>
      <c r="AC24" s="94"/>
    </row>
    <row r="25" spans="1:29" ht="4.5" customHeight="1" x14ac:dyDescent="0.25"/>
    <row r="26" spans="1:29" s="1" customFormat="1" ht="13.5" customHeight="1" x14ac:dyDescent="0.2">
      <c r="A26" s="4">
        <f>+U23+1</f>
        <v>7</v>
      </c>
      <c r="B26" s="91"/>
      <c r="C26" s="77"/>
      <c r="D26" s="77"/>
      <c r="E26" s="77"/>
      <c r="F26" s="77"/>
      <c r="G26" s="77"/>
      <c r="H26" s="77"/>
      <c r="I26" s="77"/>
      <c r="K26" s="4">
        <f>+A26+1</f>
        <v>8</v>
      </c>
      <c r="L26" s="91"/>
      <c r="M26" s="77"/>
      <c r="N26" s="77"/>
      <c r="O26" s="77"/>
      <c r="P26" s="77"/>
      <c r="Q26" s="77"/>
      <c r="R26" s="77"/>
      <c r="S26" s="77"/>
      <c r="U26" s="4">
        <f>+K26+1</f>
        <v>9</v>
      </c>
      <c r="V26" s="91"/>
      <c r="W26" s="77"/>
      <c r="X26" s="77"/>
      <c r="Y26" s="77"/>
      <c r="Z26" s="77"/>
      <c r="AA26" s="77"/>
      <c r="AB26" s="77"/>
      <c r="AC26" s="77"/>
    </row>
    <row r="27" spans="1:29" s="2" customFormat="1" ht="8.25" x14ac:dyDescent="0.15">
      <c r="A27" s="94" t="s">
        <v>15</v>
      </c>
      <c r="B27" s="94"/>
      <c r="C27" s="94"/>
      <c r="D27" s="94"/>
      <c r="E27" s="94"/>
      <c r="F27" s="94"/>
      <c r="G27" s="94"/>
      <c r="H27" s="94"/>
      <c r="I27" s="94"/>
      <c r="J27" s="3"/>
      <c r="K27" s="94" t="s">
        <v>16</v>
      </c>
      <c r="L27" s="94"/>
      <c r="M27" s="94"/>
      <c r="N27" s="94"/>
      <c r="O27" s="94"/>
      <c r="P27" s="94"/>
      <c r="Q27" s="94"/>
      <c r="R27" s="94"/>
      <c r="S27" s="94"/>
      <c r="T27" s="3"/>
      <c r="U27" s="94" t="s">
        <v>17</v>
      </c>
      <c r="V27" s="94"/>
      <c r="W27" s="94"/>
      <c r="X27" s="94"/>
      <c r="Y27" s="94"/>
      <c r="Z27" s="94"/>
      <c r="AA27" s="94"/>
      <c r="AB27" s="94"/>
      <c r="AC27" s="94"/>
    </row>
    <row r="28" spans="1:29" ht="4.5" customHeight="1" x14ac:dyDescent="0.25"/>
    <row r="29" spans="1:29" s="1" customFormat="1" ht="13.5" customHeight="1" x14ac:dyDescent="0.2">
      <c r="A29" s="4">
        <f>+U26+1</f>
        <v>10</v>
      </c>
      <c r="B29" s="95" t="s">
        <v>19</v>
      </c>
      <c r="C29" s="56"/>
      <c r="D29" s="56"/>
      <c r="E29" s="56"/>
      <c r="F29" s="56"/>
      <c r="G29" s="56"/>
      <c r="H29" s="56"/>
      <c r="I29" s="56"/>
      <c r="J29" s="56"/>
      <c r="K29" s="56"/>
      <c r="L29" s="56"/>
      <c r="M29" s="56"/>
      <c r="N29" s="56"/>
      <c r="O29" s="96"/>
      <c r="P29" s="96"/>
      <c r="Q29" s="96"/>
      <c r="R29" s="96"/>
      <c r="S29" s="96"/>
      <c r="T29" s="96"/>
      <c r="U29" s="96"/>
      <c r="V29" s="96"/>
      <c r="W29" s="96"/>
      <c r="X29" s="96"/>
      <c r="Y29" s="96"/>
      <c r="Z29" s="96"/>
      <c r="AA29" s="96"/>
      <c r="AB29" s="97"/>
      <c r="AC29" s="97"/>
    </row>
    <row r="30" spans="1:29" ht="4.5" customHeight="1" x14ac:dyDescent="0.25"/>
    <row r="31" spans="1:29" s="1" customFormat="1" ht="13.5" customHeight="1" x14ac:dyDescent="0.2">
      <c r="B31" s="72" t="s">
        <v>20</v>
      </c>
      <c r="C31" s="72"/>
      <c r="D31" s="98" t="str">
        <f>kwota_slownie(O29)</f>
        <v>zero złotych zero groszy</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row>
    <row r="32" spans="1:29" ht="4.5" customHeight="1" x14ac:dyDescent="0.25"/>
    <row r="33" spans="1:29" s="1" customFormat="1" ht="13.5" customHeight="1" x14ac:dyDescent="0.2">
      <c r="A33" s="4">
        <f>+A29+1</f>
        <v>11</v>
      </c>
      <c r="B33" s="75" t="s">
        <v>21</v>
      </c>
      <c r="C33" s="76"/>
      <c r="D33" s="76"/>
      <c r="E33" s="76"/>
      <c r="F33" s="76"/>
      <c r="G33" s="76"/>
      <c r="H33" s="76"/>
      <c r="I33" s="76"/>
      <c r="J33" s="76"/>
      <c r="K33" s="76"/>
      <c r="L33" s="76"/>
      <c r="M33" s="76"/>
      <c r="N33" s="76"/>
      <c r="O33" s="76"/>
      <c r="P33" s="6"/>
      <c r="Q33" s="6"/>
      <c r="R33" s="6"/>
      <c r="S33" s="6"/>
      <c r="T33" s="6"/>
      <c r="U33" s="4">
        <f>+A33+1</f>
        <v>12</v>
      </c>
      <c r="V33" s="75" t="s">
        <v>24</v>
      </c>
      <c r="W33" s="76"/>
      <c r="X33" s="76"/>
      <c r="Y33" s="76"/>
      <c r="Z33" s="76"/>
      <c r="AA33" s="76"/>
      <c r="AB33" s="76"/>
      <c r="AC33" s="76"/>
    </row>
    <row r="34" spans="1:29" s="1" customFormat="1" ht="13.5" customHeight="1" x14ac:dyDescent="0.2">
      <c r="A34" s="6"/>
      <c r="B34" s="76" t="s">
        <v>22</v>
      </c>
      <c r="C34" s="76"/>
      <c r="D34" s="76"/>
      <c r="E34" s="76"/>
      <c r="F34" s="76"/>
      <c r="G34" s="76"/>
      <c r="H34" s="76"/>
      <c r="I34" s="76"/>
      <c r="J34" s="76"/>
      <c r="K34" s="76"/>
      <c r="L34" s="76"/>
      <c r="M34" s="76"/>
      <c r="N34" s="76"/>
      <c r="O34" s="76"/>
      <c r="P34" s="76" t="s">
        <v>23</v>
      </c>
      <c r="Q34" s="76"/>
      <c r="R34" s="76"/>
      <c r="S34" s="76"/>
      <c r="T34" s="6"/>
      <c r="U34" s="6"/>
      <c r="V34" s="100" t="s">
        <v>25</v>
      </c>
      <c r="W34" s="100"/>
      <c r="X34" s="100"/>
      <c r="Y34" s="101"/>
      <c r="Z34" s="7"/>
      <c r="AA34" s="6"/>
      <c r="AB34" s="6"/>
      <c r="AC34" s="6"/>
    </row>
    <row r="35" spans="1:29" s="1" customFormat="1" ht="13.5" customHeight="1" x14ac:dyDescent="0.2">
      <c r="A35" s="6"/>
      <c r="B35" s="99"/>
      <c r="C35" s="99"/>
      <c r="D35" s="99"/>
      <c r="E35" s="99"/>
      <c r="F35" s="99"/>
      <c r="G35" s="99"/>
      <c r="H35" s="99"/>
      <c r="I35" s="99"/>
      <c r="J35" s="99"/>
      <c r="K35" s="99"/>
      <c r="L35" s="99"/>
      <c r="M35" s="99"/>
      <c r="N35" s="99"/>
      <c r="O35" s="99"/>
      <c r="P35" s="102"/>
      <c r="Q35" s="103"/>
      <c r="R35" s="103"/>
      <c r="S35" s="103"/>
      <c r="T35" s="6"/>
      <c r="U35" s="6"/>
      <c r="V35" s="100" t="s">
        <v>26</v>
      </c>
      <c r="W35" s="100"/>
      <c r="X35" s="100"/>
      <c r="Y35" s="101"/>
      <c r="Z35" s="7"/>
      <c r="AA35" s="6"/>
      <c r="AB35" s="6"/>
      <c r="AC35" s="6"/>
    </row>
    <row r="36" spans="1:29" s="1" customFormat="1" ht="13.5" customHeight="1" x14ac:dyDescent="0.2">
      <c r="A36" s="6"/>
      <c r="B36" s="67"/>
      <c r="C36" s="67"/>
      <c r="D36" s="67"/>
      <c r="E36" s="67"/>
      <c r="F36" s="67"/>
      <c r="G36" s="67"/>
      <c r="H36" s="67"/>
      <c r="I36" s="67"/>
      <c r="J36" s="67"/>
      <c r="K36" s="67"/>
      <c r="L36" s="67"/>
      <c r="M36" s="67"/>
      <c r="N36" s="67"/>
      <c r="O36" s="67"/>
      <c r="P36" s="104"/>
      <c r="Q36" s="70"/>
      <c r="R36" s="70"/>
      <c r="S36" s="70"/>
      <c r="T36" s="6"/>
      <c r="U36" s="6"/>
      <c r="V36" s="6"/>
      <c r="W36" s="6"/>
      <c r="X36" s="6"/>
      <c r="Y36" s="6"/>
      <c r="Z36" s="6"/>
      <c r="AA36" s="6"/>
      <c r="AB36" s="6"/>
      <c r="AC36" s="6"/>
    </row>
    <row r="37" spans="1:29" s="1" customFormat="1" ht="13.5" customHeight="1" x14ac:dyDescent="0.2">
      <c r="A37" s="6"/>
      <c r="B37" s="99"/>
      <c r="C37" s="99"/>
      <c r="D37" s="99"/>
      <c r="E37" s="99"/>
      <c r="F37" s="99"/>
      <c r="G37" s="99"/>
      <c r="H37" s="99"/>
      <c r="I37" s="99"/>
      <c r="J37" s="99"/>
      <c r="K37" s="99"/>
      <c r="L37" s="99"/>
      <c r="M37" s="99"/>
      <c r="N37" s="99"/>
      <c r="O37" s="99"/>
      <c r="P37" s="102"/>
      <c r="Q37" s="103"/>
      <c r="R37" s="103"/>
      <c r="S37" s="103"/>
      <c r="T37" s="6"/>
      <c r="U37" s="4">
        <f>+U33+1</f>
        <v>13</v>
      </c>
      <c r="V37" s="75" t="s">
        <v>27</v>
      </c>
      <c r="W37" s="76"/>
      <c r="X37" s="76"/>
      <c r="Y37" s="76"/>
      <c r="Z37" s="76"/>
      <c r="AA37" s="76"/>
      <c r="AB37" s="76"/>
      <c r="AC37" s="76"/>
    </row>
    <row r="38" spans="1:29" s="1" customFormat="1" ht="13.5" customHeight="1" x14ac:dyDescent="0.2">
      <c r="A38" s="6"/>
      <c r="B38" s="67"/>
      <c r="C38" s="67"/>
      <c r="D38" s="67"/>
      <c r="E38" s="67"/>
      <c r="F38" s="67"/>
      <c r="G38" s="67"/>
      <c r="H38" s="67"/>
      <c r="I38" s="67"/>
      <c r="J38" s="67"/>
      <c r="K38" s="67"/>
      <c r="L38" s="67"/>
      <c r="M38" s="67"/>
      <c r="N38" s="67"/>
      <c r="O38" s="67"/>
      <c r="P38" s="104"/>
      <c r="Q38" s="70"/>
      <c r="R38" s="70"/>
      <c r="S38" s="70"/>
      <c r="T38" s="6"/>
      <c r="U38" s="6"/>
      <c r="V38" s="105"/>
      <c r="W38" s="105"/>
      <c r="X38" s="105"/>
      <c r="Y38" s="105"/>
      <c r="Z38" s="105"/>
      <c r="AA38" s="105"/>
      <c r="AB38" s="105"/>
      <c r="AC38" s="105"/>
    </row>
    <row r="39" spans="1:29" s="1" customFormat="1" ht="13.5" customHeight="1" x14ac:dyDescent="0.2">
      <c r="A39" s="6"/>
      <c r="B39" s="99"/>
      <c r="C39" s="99"/>
      <c r="D39" s="99"/>
      <c r="E39" s="99"/>
      <c r="F39" s="99"/>
      <c r="G39" s="99"/>
      <c r="H39" s="99"/>
      <c r="I39" s="99"/>
      <c r="J39" s="99"/>
      <c r="K39" s="99"/>
      <c r="L39" s="99"/>
      <c r="M39" s="99"/>
      <c r="N39" s="99"/>
      <c r="O39" s="99"/>
      <c r="P39" s="102"/>
      <c r="Q39" s="103"/>
      <c r="R39" s="103"/>
      <c r="S39" s="103"/>
      <c r="T39" s="6"/>
      <c r="U39" s="6"/>
      <c r="V39" s="6"/>
      <c r="W39" s="6"/>
      <c r="X39" s="6"/>
      <c r="Y39" s="6"/>
      <c r="Z39" s="6"/>
      <c r="AA39" s="6"/>
      <c r="AB39" s="6"/>
      <c r="AC39" s="6"/>
    </row>
    <row r="40" spans="1:29" s="1" customFormat="1" ht="13.5" customHeight="1" x14ac:dyDescent="0.2">
      <c r="A40" s="6"/>
      <c r="B40" s="67"/>
      <c r="C40" s="67"/>
      <c r="D40" s="67"/>
      <c r="E40" s="67"/>
      <c r="F40" s="67"/>
      <c r="G40" s="67"/>
      <c r="H40" s="67"/>
      <c r="I40" s="67"/>
      <c r="J40" s="67"/>
      <c r="K40" s="67"/>
      <c r="L40" s="67"/>
      <c r="M40" s="67"/>
      <c r="N40" s="67"/>
      <c r="O40" s="67"/>
      <c r="P40" s="104"/>
      <c r="Q40" s="70"/>
      <c r="R40" s="70"/>
      <c r="S40" s="70"/>
      <c r="T40" s="6"/>
      <c r="U40" s="4">
        <f>+U37+1</f>
        <v>14</v>
      </c>
      <c r="V40" s="75" t="s">
        <v>28</v>
      </c>
      <c r="W40" s="76"/>
      <c r="X40" s="76"/>
      <c r="Y40" s="76"/>
      <c r="Z40" s="76"/>
      <c r="AA40" s="76"/>
      <c r="AB40" s="76"/>
      <c r="AC40" s="76"/>
    </row>
    <row r="41" spans="1:29" s="1" customFormat="1" ht="13.5" customHeight="1" x14ac:dyDescent="0.2">
      <c r="A41" s="6"/>
      <c r="B41" s="99"/>
      <c r="C41" s="99"/>
      <c r="D41" s="99"/>
      <c r="E41" s="99"/>
      <c r="F41" s="99"/>
      <c r="G41" s="99"/>
      <c r="H41" s="99"/>
      <c r="I41" s="99"/>
      <c r="J41" s="99"/>
      <c r="K41" s="99"/>
      <c r="L41" s="99"/>
      <c r="M41" s="99"/>
      <c r="N41" s="99"/>
      <c r="O41" s="99"/>
      <c r="P41" s="102"/>
      <c r="Q41" s="103"/>
      <c r="R41" s="103"/>
      <c r="S41" s="103"/>
      <c r="T41" s="6"/>
      <c r="U41" s="6"/>
      <c r="V41" s="105"/>
      <c r="W41" s="105"/>
      <c r="X41" s="105"/>
      <c r="Y41" s="105"/>
      <c r="Z41" s="105"/>
      <c r="AA41" s="105"/>
      <c r="AB41" s="105"/>
      <c r="AC41" s="105"/>
    </row>
    <row r="42" spans="1:29" s="1" customFormat="1" ht="13.5" customHeight="1" x14ac:dyDescent="0.2">
      <c r="A42" s="6"/>
      <c r="B42" s="67"/>
      <c r="C42" s="67"/>
      <c r="D42" s="67"/>
      <c r="E42" s="67"/>
      <c r="F42" s="67"/>
      <c r="G42" s="67"/>
      <c r="H42" s="67"/>
      <c r="I42" s="67"/>
      <c r="J42" s="67"/>
      <c r="K42" s="67"/>
      <c r="L42" s="67"/>
      <c r="M42" s="67"/>
      <c r="N42" s="67"/>
      <c r="O42" s="67"/>
      <c r="P42" s="104"/>
      <c r="Q42" s="70"/>
      <c r="R42" s="70"/>
      <c r="S42" s="70"/>
      <c r="T42" s="6"/>
      <c r="U42" s="6"/>
      <c r="V42" s="6"/>
      <c r="W42" s="6"/>
      <c r="X42" s="6"/>
      <c r="Y42" s="6"/>
      <c r="Z42" s="6"/>
      <c r="AA42" s="6"/>
      <c r="AB42" s="6"/>
      <c r="AC42" s="6"/>
    </row>
    <row r="43" spans="1:29" ht="4.5" customHeight="1" x14ac:dyDescent="0.25"/>
    <row r="44" spans="1:29" s="1" customFormat="1" ht="13.5" customHeight="1" x14ac:dyDescent="0.2">
      <c r="A44" s="4">
        <f>+U40+1</f>
        <v>15</v>
      </c>
      <c r="B44" s="73" t="s">
        <v>29</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29" ht="4.5" customHeight="1" x14ac:dyDescent="0.25"/>
    <row r="46" spans="1:29" s="1" customFormat="1" ht="13.5" customHeight="1" thickBot="1" x14ac:dyDescent="0.25">
      <c r="B46" s="81" t="s">
        <v>30</v>
      </c>
      <c r="C46" s="81"/>
      <c r="D46" s="81"/>
      <c r="E46" s="81"/>
      <c r="F46" s="81"/>
      <c r="G46" s="81"/>
      <c r="H46" s="81"/>
      <c r="I46" s="81"/>
      <c r="J46" s="106"/>
      <c r="K46" s="5" t="s">
        <v>31</v>
      </c>
      <c r="L46" s="6"/>
      <c r="M46" s="6"/>
      <c r="N46" s="6"/>
      <c r="O46" s="6"/>
      <c r="P46" s="6"/>
      <c r="Q46" s="6"/>
      <c r="R46" s="6"/>
      <c r="S46" s="6"/>
      <c r="T46" s="6"/>
      <c r="U46" s="6"/>
      <c r="V46" s="6"/>
      <c r="W46" s="6"/>
      <c r="X46" s="6"/>
      <c r="Y46" s="6"/>
      <c r="Z46" s="6"/>
      <c r="AA46" s="6"/>
      <c r="AB46" s="6"/>
      <c r="AC46" s="6"/>
    </row>
    <row r="47" spans="1:29" s="1" customFormat="1" ht="13.5" customHeight="1" x14ac:dyDescent="0.2">
      <c r="B47" s="6"/>
      <c r="C47" s="6"/>
      <c r="D47" s="6"/>
      <c r="E47" s="6"/>
      <c r="F47" s="6"/>
      <c r="G47" s="9"/>
      <c r="H47" s="9"/>
      <c r="I47" s="6"/>
      <c r="J47" s="6"/>
      <c r="K47" s="6"/>
      <c r="L47" s="6"/>
      <c r="M47" s="108" t="s">
        <v>33</v>
      </c>
      <c r="N47" s="109"/>
      <c r="O47" s="109"/>
      <c r="P47" s="109"/>
      <c r="Q47" s="109"/>
      <c r="R47" s="109"/>
      <c r="S47" s="109"/>
      <c r="T47" s="109"/>
      <c r="U47" s="109"/>
      <c r="V47" s="109"/>
      <c r="W47" s="109"/>
      <c r="X47" s="109"/>
      <c r="Y47" s="110" t="s">
        <v>34</v>
      </c>
      <c r="Z47" s="109"/>
      <c r="AA47" s="109"/>
      <c r="AB47" s="109"/>
      <c r="AC47" s="111"/>
    </row>
    <row r="48" spans="1:29" s="1" customFormat="1" ht="13.5" customHeight="1" x14ac:dyDescent="0.2">
      <c r="B48" s="107" t="s">
        <v>32</v>
      </c>
      <c r="C48" s="107"/>
      <c r="D48" s="107"/>
      <c r="E48" s="107"/>
      <c r="F48" s="107"/>
      <c r="G48" s="107"/>
      <c r="H48" s="107"/>
      <c r="I48" s="107"/>
      <c r="J48" s="107"/>
      <c r="K48" s="8"/>
      <c r="L48" s="6"/>
      <c r="M48" s="112"/>
      <c r="N48" s="105"/>
      <c r="O48" s="105"/>
      <c r="P48" s="105"/>
      <c r="Q48" s="105"/>
      <c r="R48" s="105"/>
      <c r="S48" s="105"/>
      <c r="T48" s="105"/>
      <c r="U48" s="105"/>
      <c r="V48" s="105"/>
      <c r="W48" s="105"/>
      <c r="X48" s="113"/>
      <c r="Y48" s="114"/>
      <c r="Z48" s="114"/>
      <c r="AA48" s="114"/>
      <c r="AB48" s="114"/>
      <c r="AC48" s="115"/>
    </row>
    <row r="49" spans="2:29" s="1" customFormat="1" ht="13.5" customHeight="1" x14ac:dyDescent="0.2">
      <c r="B49" s="107"/>
      <c r="C49" s="107"/>
      <c r="D49" s="107"/>
      <c r="E49" s="107"/>
      <c r="F49" s="107"/>
      <c r="G49" s="107"/>
      <c r="H49" s="107"/>
      <c r="I49" s="107"/>
      <c r="J49" s="107"/>
      <c r="K49" s="8"/>
      <c r="L49" s="6"/>
      <c r="M49" s="112"/>
      <c r="N49" s="105"/>
      <c r="O49" s="105"/>
      <c r="P49" s="105"/>
      <c r="Q49" s="105"/>
      <c r="R49" s="105"/>
      <c r="S49" s="105"/>
      <c r="T49" s="105"/>
      <c r="U49" s="105"/>
      <c r="V49" s="105"/>
      <c r="W49" s="105"/>
      <c r="X49" s="113"/>
      <c r="Y49" s="114"/>
      <c r="Z49" s="114"/>
      <c r="AA49" s="114"/>
      <c r="AB49" s="114"/>
      <c r="AC49" s="115"/>
    </row>
    <row r="50" spans="2:29" s="1" customFormat="1" ht="13.5" customHeight="1" x14ac:dyDescent="0.2">
      <c r="B50" s="107"/>
      <c r="C50" s="107"/>
      <c r="D50" s="107"/>
      <c r="E50" s="107"/>
      <c r="F50" s="107"/>
      <c r="G50" s="107"/>
      <c r="H50" s="107"/>
      <c r="I50" s="107"/>
      <c r="J50" s="107"/>
      <c r="K50" s="8"/>
      <c r="L50" s="6"/>
      <c r="M50" s="112"/>
      <c r="N50" s="105"/>
      <c r="O50" s="105"/>
      <c r="P50" s="105"/>
      <c r="Q50" s="105"/>
      <c r="R50" s="105"/>
      <c r="S50" s="105"/>
      <c r="T50" s="105"/>
      <c r="U50" s="105"/>
      <c r="V50" s="105"/>
      <c r="W50" s="105"/>
      <c r="X50" s="113"/>
      <c r="Y50" s="114"/>
      <c r="Z50" s="114"/>
      <c r="AA50" s="114"/>
      <c r="AB50" s="114"/>
      <c r="AC50" s="115"/>
    </row>
    <row r="51" spans="2:29" s="1" customFormat="1" ht="13.5" customHeight="1" thickBot="1" x14ac:dyDescent="0.25">
      <c r="B51" s="107"/>
      <c r="C51" s="107"/>
      <c r="D51" s="107"/>
      <c r="E51" s="107"/>
      <c r="F51" s="107"/>
      <c r="G51" s="107"/>
      <c r="H51" s="107"/>
      <c r="I51" s="107"/>
      <c r="J51" s="107"/>
      <c r="K51" s="8"/>
      <c r="L51" s="6"/>
      <c r="M51" s="116"/>
      <c r="N51" s="117"/>
      <c r="O51" s="117"/>
      <c r="P51" s="117"/>
      <c r="Q51" s="117"/>
      <c r="R51" s="117"/>
      <c r="S51" s="117"/>
      <c r="T51" s="117"/>
      <c r="U51" s="117"/>
      <c r="V51" s="117"/>
      <c r="W51" s="117"/>
      <c r="X51" s="118"/>
      <c r="Y51" s="119"/>
      <c r="Z51" s="119"/>
      <c r="AA51" s="119"/>
      <c r="AB51" s="119"/>
      <c r="AC51" s="120"/>
    </row>
    <row r="52" spans="2:29" s="1" customFormat="1" ht="13.5" customHeight="1" x14ac:dyDescent="0.2">
      <c r="B52" s="6"/>
      <c r="C52" s="6"/>
      <c r="D52" s="6"/>
      <c r="E52" s="6"/>
      <c r="F52" s="6"/>
      <c r="G52" s="6"/>
      <c r="H52" s="6"/>
      <c r="I52" s="6"/>
      <c r="J52" s="6"/>
      <c r="K52" s="6"/>
      <c r="L52" s="6"/>
      <c r="M52" s="108" t="s">
        <v>36</v>
      </c>
      <c r="N52" s="109"/>
      <c r="O52" s="109"/>
      <c r="P52" s="109"/>
      <c r="Q52" s="109"/>
      <c r="R52" s="109"/>
      <c r="S52" s="109"/>
      <c r="T52" s="109"/>
      <c r="U52" s="109"/>
      <c r="V52" s="109"/>
      <c r="W52" s="109"/>
      <c r="X52" s="109"/>
      <c r="Y52" s="110" t="s">
        <v>23</v>
      </c>
      <c r="Z52" s="109"/>
      <c r="AA52" s="109"/>
      <c r="AB52" s="109"/>
      <c r="AC52" s="111"/>
    </row>
    <row r="53" spans="2:29" s="1" customFormat="1" ht="13.5" customHeight="1" x14ac:dyDescent="0.2">
      <c r="B53" s="107" t="s">
        <v>35</v>
      </c>
      <c r="C53" s="107"/>
      <c r="D53" s="107"/>
      <c r="E53" s="107"/>
      <c r="F53" s="107"/>
      <c r="G53" s="107"/>
      <c r="H53" s="107"/>
      <c r="I53" s="107"/>
      <c r="J53" s="107"/>
      <c r="K53" s="8"/>
      <c r="L53" s="6"/>
      <c r="M53" s="112"/>
      <c r="N53" s="105"/>
      <c r="O53" s="105"/>
      <c r="P53" s="105"/>
      <c r="Q53" s="105"/>
      <c r="R53" s="105"/>
      <c r="S53" s="105"/>
      <c r="T53" s="105"/>
      <c r="U53" s="105"/>
      <c r="V53" s="105"/>
      <c r="W53" s="105"/>
      <c r="X53" s="113"/>
      <c r="Y53" s="114"/>
      <c r="Z53" s="114"/>
      <c r="AA53" s="114"/>
      <c r="AB53" s="114"/>
      <c r="AC53" s="115"/>
    </row>
    <row r="54" spans="2:29" s="1" customFormat="1" ht="13.5" customHeight="1" x14ac:dyDescent="0.2">
      <c r="B54" s="107"/>
      <c r="C54" s="107"/>
      <c r="D54" s="107"/>
      <c r="E54" s="107"/>
      <c r="F54" s="107"/>
      <c r="G54" s="107"/>
      <c r="H54" s="107"/>
      <c r="I54" s="107"/>
      <c r="J54" s="107"/>
      <c r="K54" s="8"/>
      <c r="L54" s="6"/>
      <c r="M54" s="112"/>
      <c r="N54" s="105"/>
      <c r="O54" s="105"/>
      <c r="P54" s="105"/>
      <c r="Q54" s="105"/>
      <c r="R54" s="105"/>
      <c r="S54" s="105"/>
      <c r="T54" s="105"/>
      <c r="U54" s="105"/>
      <c r="V54" s="105"/>
      <c r="W54" s="105"/>
      <c r="X54" s="113"/>
      <c r="Y54" s="114"/>
      <c r="Z54" s="114"/>
      <c r="AA54" s="114"/>
      <c r="AB54" s="114"/>
      <c r="AC54" s="115"/>
    </row>
    <row r="55" spans="2:29" s="1" customFormat="1" ht="13.5" customHeight="1" x14ac:dyDescent="0.2">
      <c r="B55" s="107"/>
      <c r="C55" s="107"/>
      <c r="D55" s="107"/>
      <c r="E55" s="107"/>
      <c r="F55" s="107"/>
      <c r="G55" s="107"/>
      <c r="H55" s="107"/>
      <c r="I55" s="107"/>
      <c r="J55" s="107"/>
      <c r="K55" s="8"/>
      <c r="L55" s="6"/>
      <c r="M55" s="112"/>
      <c r="N55" s="105"/>
      <c r="O55" s="105"/>
      <c r="P55" s="105"/>
      <c r="Q55" s="105"/>
      <c r="R55" s="105"/>
      <c r="S55" s="105"/>
      <c r="T55" s="105"/>
      <c r="U55" s="105"/>
      <c r="V55" s="105"/>
      <c r="W55" s="105"/>
      <c r="X55" s="113"/>
      <c r="Y55" s="114"/>
      <c r="Z55" s="114"/>
      <c r="AA55" s="114"/>
      <c r="AB55" s="114"/>
      <c r="AC55" s="115"/>
    </row>
    <row r="56" spans="2:29" s="1" customFormat="1" ht="13.5" customHeight="1" thickBot="1" x14ac:dyDescent="0.25">
      <c r="B56" s="107"/>
      <c r="C56" s="107"/>
      <c r="D56" s="107"/>
      <c r="E56" s="107"/>
      <c r="F56" s="107"/>
      <c r="G56" s="107"/>
      <c r="H56" s="107"/>
      <c r="I56" s="107"/>
      <c r="J56" s="107"/>
      <c r="K56" s="8"/>
      <c r="L56" s="6"/>
      <c r="M56" s="116"/>
      <c r="N56" s="117"/>
      <c r="O56" s="117"/>
      <c r="P56" s="117"/>
      <c r="Q56" s="117"/>
      <c r="R56" s="117"/>
      <c r="S56" s="117"/>
      <c r="T56" s="117"/>
      <c r="U56" s="117"/>
      <c r="V56" s="117"/>
      <c r="W56" s="117"/>
      <c r="X56" s="118"/>
      <c r="Y56" s="119"/>
      <c r="Z56" s="119"/>
      <c r="AA56" s="119"/>
      <c r="AB56" s="119"/>
      <c r="AC56" s="120"/>
    </row>
    <row r="57" spans="2:29" s="1" customFormat="1" ht="13.5" customHeight="1" x14ac:dyDescent="0.2">
      <c r="B57" s="6"/>
      <c r="C57" s="6"/>
      <c r="D57" s="6"/>
      <c r="E57" s="6"/>
      <c r="F57" s="6"/>
      <c r="G57" s="6"/>
      <c r="H57" s="6"/>
      <c r="I57" s="6"/>
      <c r="J57" s="6"/>
      <c r="K57" s="6"/>
      <c r="L57" s="6"/>
      <c r="M57" s="108" t="s">
        <v>38</v>
      </c>
      <c r="N57" s="109"/>
      <c r="O57" s="109"/>
      <c r="P57" s="109"/>
      <c r="Q57" s="109"/>
      <c r="R57" s="109"/>
      <c r="S57" s="109"/>
      <c r="T57" s="109"/>
      <c r="U57" s="109"/>
      <c r="V57" s="109"/>
      <c r="W57" s="109"/>
      <c r="X57" s="109"/>
      <c r="Y57" s="110" t="s">
        <v>23</v>
      </c>
      <c r="Z57" s="109"/>
      <c r="AA57" s="109"/>
      <c r="AB57" s="109"/>
      <c r="AC57" s="111"/>
    </row>
    <row r="58" spans="2:29" s="1" customFormat="1" ht="13.5" customHeight="1" x14ac:dyDescent="0.2">
      <c r="B58" s="107" t="s">
        <v>37</v>
      </c>
      <c r="C58" s="107"/>
      <c r="D58" s="107"/>
      <c r="E58" s="107"/>
      <c r="F58" s="107"/>
      <c r="G58" s="107"/>
      <c r="H58" s="107"/>
      <c r="I58" s="107"/>
      <c r="J58" s="107"/>
      <c r="K58" s="8"/>
      <c r="L58" s="6"/>
      <c r="M58" s="112"/>
      <c r="N58" s="105"/>
      <c r="O58" s="105"/>
      <c r="P58" s="105"/>
      <c r="Q58" s="105"/>
      <c r="R58" s="105"/>
      <c r="S58" s="105"/>
      <c r="T58" s="105"/>
      <c r="U58" s="105"/>
      <c r="V58" s="105"/>
      <c r="W58" s="105"/>
      <c r="X58" s="113"/>
      <c r="Y58" s="114"/>
      <c r="Z58" s="114"/>
      <c r="AA58" s="114"/>
      <c r="AB58" s="114"/>
      <c r="AC58" s="115"/>
    </row>
    <row r="59" spans="2:29" s="1" customFormat="1" ht="13.5" customHeight="1" x14ac:dyDescent="0.2">
      <c r="B59" s="107"/>
      <c r="C59" s="107"/>
      <c r="D59" s="107"/>
      <c r="E59" s="107"/>
      <c r="F59" s="107"/>
      <c r="G59" s="107"/>
      <c r="H59" s="107"/>
      <c r="I59" s="107"/>
      <c r="J59" s="107"/>
      <c r="K59" s="8"/>
      <c r="L59" s="6"/>
      <c r="M59" s="112"/>
      <c r="N59" s="105"/>
      <c r="O59" s="105"/>
      <c r="P59" s="105"/>
      <c r="Q59" s="105"/>
      <c r="R59" s="105"/>
      <c r="S59" s="105"/>
      <c r="T59" s="105"/>
      <c r="U59" s="105"/>
      <c r="V59" s="105"/>
      <c r="W59" s="105"/>
      <c r="X59" s="113"/>
      <c r="Y59" s="114"/>
      <c r="Z59" s="114"/>
      <c r="AA59" s="114"/>
      <c r="AB59" s="114"/>
      <c r="AC59" s="115"/>
    </row>
    <row r="60" spans="2:29" s="1" customFormat="1" ht="13.5" customHeight="1" x14ac:dyDescent="0.2">
      <c r="B60" s="107"/>
      <c r="C60" s="107"/>
      <c r="D60" s="107"/>
      <c r="E60" s="107"/>
      <c r="F60" s="107"/>
      <c r="G60" s="107"/>
      <c r="H60" s="107"/>
      <c r="I60" s="107"/>
      <c r="J60" s="107"/>
      <c r="K60" s="8"/>
      <c r="L60" s="6"/>
      <c r="M60" s="112"/>
      <c r="N60" s="105"/>
      <c r="O60" s="105"/>
      <c r="P60" s="105"/>
      <c r="Q60" s="105"/>
      <c r="R60" s="105"/>
      <c r="S60" s="105"/>
      <c r="T60" s="105"/>
      <c r="U60" s="105"/>
      <c r="V60" s="105"/>
      <c r="W60" s="105"/>
      <c r="X60" s="113"/>
      <c r="Y60" s="114"/>
      <c r="Z60" s="114"/>
      <c r="AA60" s="114"/>
      <c r="AB60" s="114"/>
      <c r="AC60" s="115"/>
    </row>
    <row r="61" spans="2:29" s="1" customFormat="1" ht="13.5" customHeight="1" thickBot="1" x14ac:dyDescent="0.25">
      <c r="B61" s="107"/>
      <c r="C61" s="107"/>
      <c r="D61" s="107"/>
      <c r="E61" s="107"/>
      <c r="F61" s="107"/>
      <c r="G61" s="107"/>
      <c r="H61" s="107"/>
      <c r="I61" s="107"/>
      <c r="J61" s="107"/>
      <c r="K61" s="8"/>
      <c r="L61" s="6"/>
      <c r="M61" s="116"/>
      <c r="N61" s="117"/>
      <c r="O61" s="117"/>
      <c r="P61" s="117"/>
      <c r="Q61" s="117"/>
      <c r="R61" s="117"/>
      <c r="S61" s="117"/>
      <c r="T61" s="117"/>
      <c r="U61" s="117"/>
      <c r="V61" s="117"/>
      <c r="W61" s="117"/>
      <c r="X61" s="118"/>
      <c r="Y61" s="119"/>
      <c r="Z61" s="119"/>
      <c r="AA61" s="119"/>
      <c r="AB61" s="119"/>
      <c r="AC61" s="120"/>
    </row>
    <row r="62" spans="2:29" s="1" customFormat="1" ht="13.5" customHeight="1" x14ac:dyDescent="0.2">
      <c r="B62" s="6"/>
      <c r="C62" s="6"/>
      <c r="D62" s="6"/>
      <c r="E62" s="6"/>
      <c r="F62" s="6"/>
      <c r="G62" s="6"/>
      <c r="H62" s="6"/>
      <c r="I62" s="6"/>
      <c r="J62" s="6"/>
      <c r="K62" s="6"/>
      <c r="L62" s="6"/>
      <c r="M62" s="108" t="s">
        <v>36</v>
      </c>
      <c r="N62" s="109"/>
      <c r="O62" s="109"/>
      <c r="P62" s="109"/>
      <c r="Q62" s="109"/>
      <c r="R62" s="109"/>
      <c r="S62" s="109"/>
      <c r="T62" s="109"/>
      <c r="U62" s="109"/>
      <c r="V62" s="109"/>
      <c r="W62" s="109"/>
      <c r="X62" s="109"/>
      <c r="Y62" s="110" t="s">
        <v>23</v>
      </c>
      <c r="Z62" s="109"/>
      <c r="AA62" s="109"/>
      <c r="AB62" s="109"/>
      <c r="AC62" s="111"/>
    </row>
    <row r="63" spans="2:29" s="1" customFormat="1" ht="13.5" customHeight="1" x14ac:dyDescent="0.2">
      <c r="B63" s="107" t="s">
        <v>39</v>
      </c>
      <c r="C63" s="107"/>
      <c r="D63" s="107"/>
      <c r="E63" s="107"/>
      <c r="F63" s="107"/>
      <c r="G63" s="107"/>
      <c r="H63" s="107"/>
      <c r="I63" s="107"/>
      <c r="J63" s="107"/>
      <c r="K63" s="7"/>
      <c r="L63" s="6"/>
      <c r="M63" s="112"/>
      <c r="N63" s="105"/>
      <c r="O63" s="105"/>
      <c r="P63" s="105"/>
      <c r="Q63" s="105"/>
      <c r="R63" s="105"/>
      <c r="S63" s="105"/>
      <c r="T63" s="105"/>
      <c r="U63" s="105"/>
      <c r="V63" s="105"/>
      <c r="W63" s="105"/>
      <c r="X63" s="113"/>
      <c r="Y63" s="114"/>
      <c r="Z63" s="114"/>
      <c r="AA63" s="114"/>
      <c r="AB63" s="114"/>
      <c r="AC63" s="115"/>
    </row>
    <row r="64" spans="2:29" s="1" customFormat="1" ht="13.5" customHeight="1" x14ac:dyDescent="0.2">
      <c r="B64" s="107"/>
      <c r="C64" s="107"/>
      <c r="D64" s="107"/>
      <c r="E64" s="107"/>
      <c r="F64" s="107"/>
      <c r="G64" s="107"/>
      <c r="H64" s="107"/>
      <c r="I64" s="107"/>
      <c r="J64" s="107"/>
      <c r="K64" s="7"/>
      <c r="L64" s="6"/>
      <c r="M64" s="112"/>
      <c r="N64" s="105"/>
      <c r="O64" s="105"/>
      <c r="P64" s="105"/>
      <c r="Q64" s="105"/>
      <c r="R64" s="105"/>
      <c r="S64" s="105"/>
      <c r="T64" s="105"/>
      <c r="U64" s="105"/>
      <c r="V64" s="105"/>
      <c r="W64" s="105"/>
      <c r="X64" s="113"/>
      <c r="Y64" s="114"/>
      <c r="Z64" s="114"/>
      <c r="AA64" s="114"/>
      <c r="AB64" s="114"/>
      <c r="AC64" s="115"/>
    </row>
    <row r="65" spans="1:29" s="1" customFormat="1" ht="13.5" customHeight="1" thickBot="1" x14ac:dyDescent="0.25">
      <c r="B65" s="107"/>
      <c r="C65" s="107"/>
      <c r="D65" s="107"/>
      <c r="E65" s="107"/>
      <c r="F65" s="107"/>
      <c r="G65" s="107"/>
      <c r="H65" s="107"/>
      <c r="I65" s="107"/>
      <c r="J65" s="107"/>
      <c r="K65" s="7"/>
      <c r="L65" s="6"/>
      <c r="M65" s="116"/>
      <c r="N65" s="117"/>
      <c r="O65" s="117"/>
      <c r="P65" s="117"/>
      <c r="Q65" s="117"/>
      <c r="R65" s="117"/>
      <c r="S65" s="117"/>
      <c r="T65" s="117"/>
      <c r="U65" s="117"/>
      <c r="V65" s="117"/>
      <c r="W65" s="117"/>
      <c r="X65" s="118"/>
      <c r="Y65" s="119"/>
      <c r="Z65" s="119"/>
      <c r="AA65" s="119"/>
      <c r="AB65" s="119"/>
      <c r="AC65" s="120"/>
    </row>
    <row r="66" spans="1:29" ht="4.5" customHeight="1" x14ac:dyDescent="0.25"/>
    <row r="67" spans="1:29" s="1" customFormat="1" ht="13.5" customHeight="1" x14ac:dyDescent="0.2">
      <c r="A67" s="4">
        <f>A44+1</f>
        <v>16</v>
      </c>
      <c r="B67" s="74" t="s">
        <v>41</v>
      </c>
      <c r="C67" s="74"/>
      <c r="D67" s="74"/>
      <c r="E67" s="74"/>
      <c r="F67" s="74"/>
      <c r="G67" s="74"/>
      <c r="H67" s="88"/>
      <c r="I67" s="88"/>
      <c r="J67" s="88"/>
      <c r="K67" s="74" t="s">
        <v>40</v>
      </c>
      <c r="L67" s="74"/>
      <c r="M67" s="74"/>
      <c r="N67" s="74"/>
      <c r="O67" s="74"/>
      <c r="P67" s="74"/>
      <c r="Q67" s="67"/>
      <c r="R67" s="67"/>
      <c r="S67" s="67"/>
      <c r="T67" s="67"/>
      <c r="U67" s="67"/>
      <c r="V67" s="67"/>
      <c r="W67" s="67"/>
      <c r="X67" s="67"/>
      <c r="Y67" s="67"/>
      <c r="Z67" s="67"/>
      <c r="AA67" s="67"/>
      <c r="AB67" s="67"/>
      <c r="AC67" s="67"/>
    </row>
    <row r="68" spans="1:29" s="1" customFormat="1" ht="13.5" customHeight="1" x14ac:dyDescent="0.2">
      <c r="A68" s="4">
        <f>+A67+1</f>
        <v>17</v>
      </c>
      <c r="B68" s="73" t="s">
        <v>42</v>
      </c>
      <c r="C68" s="74"/>
      <c r="D68" s="74"/>
      <c r="E68" s="74"/>
      <c r="F68" s="74"/>
      <c r="G68" s="74"/>
      <c r="H68" s="74"/>
      <c r="I68" s="74"/>
      <c r="J68" s="74"/>
      <c r="K68" s="74"/>
    </row>
    <row r="69" spans="1:29" ht="4.5" customHeight="1" x14ac:dyDescent="0.25"/>
    <row r="70" spans="1:29" s="1" customFormat="1" ht="13.5" customHeight="1" x14ac:dyDescent="0.2">
      <c r="B70" s="81" t="s">
        <v>43</v>
      </c>
      <c r="C70" s="81"/>
      <c r="D70" s="81"/>
      <c r="E70" s="81"/>
      <c r="F70" s="81"/>
      <c r="G70" s="81"/>
      <c r="H70" s="81"/>
      <c r="I70" s="81"/>
      <c r="J70" s="81"/>
      <c r="K70" s="81" t="s">
        <v>44</v>
      </c>
      <c r="L70" s="81"/>
      <c r="M70" s="81"/>
      <c r="N70" s="81"/>
      <c r="O70" s="81"/>
      <c r="P70" s="81"/>
      <c r="Q70" s="81"/>
      <c r="R70" s="81"/>
      <c r="S70" s="81"/>
      <c r="T70" s="81"/>
      <c r="U70" s="81"/>
      <c r="V70" s="81"/>
      <c r="W70" s="81"/>
      <c r="X70" s="81"/>
      <c r="Y70" s="81"/>
      <c r="Z70" s="81"/>
      <c r="AA70" s="81"/>
      <c r="AB70" s="81"/>
    </row>
    <row r="71" spans="1:29" s="1" customFormat="1" ht="13.5" customHeight="1" x14ac:dyDescent="0.2">
      <c r="B71" s="82" t="s">
        <v>97</v>
      </c>
      <c r="C71" s="82"/>
      <c r="D71" s="82"/>
      <c r="E71" s="82"/>
      <c r="F71" s="82"/>
      <c r="G71" s="82"/>
      <c r="H71" s="82"/>
      <c r="I71" s="82"/>
      <c r="J71" s="83"/>
      <c r="K71" s="79"/>
      <c r="L71" s="80"/>
      <c r="M71" s="80"/>
      <c r="N71" s="80"/>
      <c r="O71" s="80"/>
      <c r="P71" s="80"/>
      <c r="Q71" s="80"/>
      <c r="R71" s="80"/>
      <c r="S71" s="80"/>
      <c r="T71" s="80"/>
      <c r="U71" s="80"/>
      <c r="V71" s="80"/>
      <c r="W71" s="80"/>
      <c r="X71" s="80"/>
      <c r="Y71" s="80"/>
      <c r="Z71" s="80"/>
      <c r="AA71" s="80"/>
      <c r="AB71" s="80"/>
    </row>
    <row r="72" spans="1:29" s="1" customFormat="1" ht="13.5" customHeight="1" x14ac:dyDescent="0.2">
      <c r="B72" s="77"/>
      <c r="C72" s="77"/>
      <c r="D72" s="77"/>
      <c r="E72" s="77"/>
      <c r="F72" s="77"/>
      <c r="G72" s="77"/>
      <c r="H72" s="77"/>
      <c r="I72" s="77"/>
      <c r="J72" s="78"/>
      <c r="K72" s="79"/>
      <c r="L72" s="80"/>
      <c r="M72" s="80"/>
      <c r="N72" s="80"/>
      <c r="O72" s="80"/>
      <c r="P72" s="80"/>
      <c r="Q72" s="80"/>
      <c r="R72" s="80"/>
      <c r="S72" s="80"/>
      <c r="T72" s="80"/>
      <c r="U72" s="80"/>
      <c r="V72" s="80"/>
      <c r="W72" s="80"/>
      <c r="X72" s="80"/>
      <c r="Y72" s="80"/>
      <c r="Z72" s="80"/>
      <c r="AA72" s="80"/>
      <c r="AB72" s="80"/>
    </row>
    <row r="73" spans="1:29" s="1" customFormat="1" ht="13.5" customHeight="1" x14ac:dyDescent="0.2">
      <c r="B73" s="77"/>
      <c r="C73" s="77"/>
      <c r="D73" s="77"/>
      <c r="E73" s="77"/>
      <c r="F73" s="77"/>
      <c r="G73" s="77"/>
      <c r="H73" s="77"/>
      <c r="I73" s="77"/>
      <c r="J73" s="78"/>
      <c r="K73" s="79"/>
      <c r="L73" s="80"/>
      <c r="M73" s="80"/>
      <c r="N73" s="80"/>
      <c r="O73" s="80"/>
      <c r="P73" s="80"/>
      <c r="Q73" s="80"/>
      <c r="R73" s="80"/>
      <c r="S73" s="80"/>
      <c r="T73" s="80"/>
      <c r="U73" s="80"/>
      <c r="V73" s="80"/>
      <c r="W73" s="80"/>
      <c r="X73" s="80"/>
      <c r="Y73" s="80"/>
      <c r="Z73" s="80"/>
      <c r="AA73" s="80"/>
      <c r="AB73" s="80"/>
    </row>
    <row r="74" spans="1:29" s="1" customFormat="1" ht="13.5" customHeight="1" x14ac:dyDescent="0.2">
      <c r="B74" s="77"/>
      <c r="C74" s="77"/>
      <c r="D74" s="77"/>
      <c r="E74" s="77"/>
      <c r="F74" s="77"/>
      <c r="G74" s="77"/>
      <c r="H74" s="77"/>
      <c r="I74" s="77"/>
      <c r="J74" s="78"/>
      <c r="K74" s="79"/>
      <c r="L74" s="80"/>
      <c r="M74" s="80"/>
      <c r="N74" s="80"/>
      <c r="O74" s="80"/>
      <c r="P74" s="80"/>
      <c r="Q74" s="80"/>
      <c r="R74" s="80"/>
      <c r="S74" s="80"/>
      <c r="T74" s="80"/>
      <c r="U74" s="80"/>
      <c r="V74" s="80"/>
      <c r="W74" s="80"/>
      <c r="X74" s="80"/>
      <c r="Y74" s="80"/>
      <c r="Z74" s="80"/>
      <c r="AA74" s="80"/>
      <c r="AB74" s="80"/>
    </row>
    <row r="75" spans="1:29" ht="4.5" customHeight="1" x14ac:dyDescent="0.25"/>
    <row r="76" spans="1:29" s="1" customFormat="1" ht="13.5" customHeight="1" x14ac:dyDescent="0.2">
      <c r="A76" s="4">
        <f>+A68+1</f>
        <v>18</v>
      </c>
      <c r="B76" s="75" t="s">
        <v>45</v>
      </c>
      <c r="C76" s="76"/>
      <c r="D76" s="76"/>
      <c r="E76" s="76"/>
      <c r="F76" s="76"/>
      <c r="G76" s="76"/>
      <c r="H76" s="76"/>
      <c r="I76" s="76"/>
      <c r="J76" s="76"/>
    </row>
    <row r="77" spans="1:29" ht="4.5" customHeight="1" x14ac:dyDescent="0.25"/>
    <row r="78" spans="1:29" s="1" customFormat="1" ht="13.5" customHeight="1" x14ac:dyDescent="0.2">
      <c r="B78" s="72" t="s">
        <v>43</v>
      </c>
      <c r="C78" s="72"/>
      <c r="D78" s="72"/>
      <c r="E78" s="72"/>
      <c r="F78" s="72"/>
      <c r="G78" s="72"/>
      <c r="H78" s="72"/>
      <c r="I78" s="72"/>
      <c r="J78" s="72"/>
      <c r="K78" s="72" t="s">
        <v>46</v>
      </c>
      <c r="L78" s="72"/>
      <c r="M78" s="72"/>
      <c r="N78" s="72"/>
      <c r="O78" s="72"/>
      <c r="P78" s="72" t="s">
        <v>47</v>
      </c>
      <c r="Q78" s="72"/>
      <c r="R78" s="72"/>
      <c r="S78" s="72"/>
      <c r="T78" s="72"/>
      <c r="U78" s="72" t="s">
        <v>48</v>
      </c>
      <c r="V78" s="72"/>
      <c r="W78" s="72"/>
      <c r="X78" s="72"/>
      <c r="Y78" s="72" t="s">
        <v>49</v>
      </c>
      <c r="Z78" s="72"/>
      <c r="AA78" s="72"/>
      <c r="AB78" s="72"/>
    </row>
    <row r="79" spans="1:29" s="1" customFormat="1" ht="13.5" customHeight="1" x14ac:dyDescent="0.2">
      <c r="B79" s="67"/>
      <c r="C79" s="67"/>
      <c r="D79" s="67"/>
      <c r="E79" s="67"/>
      <c r="F79" s="67"/>
      <c r="G79" s="67"/>
      <c r="H79" s="67"/>
      <c r="I79" s="67"/>
      <c r="J79" s="68"/>
      <c r="K79" s="69"/>
      <c r="L79" s="70"/>
      <c r="M79" s="70"/>
      <c r="N79" s="70"/>
      <c r="O79" s="70"/>
      <c r="P79" s="69"/>
      <c r="Q79" s="70"/>
      <c r="R79" s="70"/>
      <c r="S79" s="70"/>
      <c r="T79" s="70"/>
      <c r="U79" s="69"/>
      <c r="V79" s="70"/>
      <c r="W79" s="70"/>
      <c r="X79" s="70"/>
      <c r="Y79" s="71"/>
      <c r="Z79" s="67"/>
      <c r="AA79" s="67"/>
      <c r="AB79" s="67"/>
    </row>
    <row r="80" spans="1:29" s="1" customFormat="1" ht="13.5" customHeight="1" x14ac:dyDescent="0.2">
      <c r="B80" s="67"/>
      <c r="C80" s="67"/>
      <c r="D80" s="67"/>
      <c r="E80" s="67"/>
      <c r="F80" s="67"/>
      <c r="G80" s="67"/>
      <c r="H80" s="67"/>
      <c r="I80" s="67"/>
      <c r="J80" s="68"/>
      <c r="K80" s="69"/>
      <c r="L80" s="70"/>
      <c r="M80" s="70"/>
      <c r="N80" s="70"/>
      <c r="O80" s="70"/>
      <c r="P80" s="69"/>
      <c r="Q80" s="70"/>
      <c r="R80" s="70"/>
      <c r="S80" s="70"/>
      <c r="T80" s="70"/>
      <c r="U80" s="69"/>
      <c r="V80" s="70"/>
      <c r="W80" s="70"/>
      <c r="X80" s="70"/>
      <c r="Y80" s="71"/>
      <c r="Z80" s="67"/>
      <c r="AA80" s="67"/>
      <c r="AB80" s="67"/>
    </row>
    <row r="81" spans="1:29" s="1" customFormat="1" ht="13.5" customHeight="1" x14ac:dyDescent="0.2">
      <c r="B81" s="67"/>
      <c r="C81" s="67"/>
      <c r="D81" s="67"/>
      <c r="E81" s="67"/>
      <c r="F81" s="67"/>
      <c r="G81" s="67"/>
      <c r="H81" s="67"/>
      <c r="I81" s="67"/>
      <c r="J81" s="68"/>
      <c r="K81" s="69"/>
      <c r="L81" s="70"/>
      <c r="M81" s="70"/>
      <c r="N81" s="70"/>
      <c r="O81" s="70"/>
      <c r="P81" s="69"/>
      <c r="Q81" s="70"/>
      <c r="R81" s="70"/>
      <c r="S81" s="70"/>
      <c r="T81" s="70"/>
      <c r="U81" s="69"/>
      <c r="V81" s="70"/>
      <c r="W81" s="70"/>
      <c r="X81" s="70"/>
      <c r="Y81" s="71"/>
      <c r="Z81" s="67"/>
      <c r="AA81" s="67"/>
      <c r="AB81" s="67"/>
    </row>
    <row r="82" spans="1:29" s="1" customFormat="1" ht="13.5" customHeight="1" x14ac:dyDescent="0.2">
      <c r="B82" s="67"/>
      <c r="C82" s="67"/>
      <c r="D82" s="67"/>
      <c r="E82" s="67"/>
      <c r="F82" s="67"/>
      <c r="G82" s="67"/>
      <c r="H82" s="67"/>
      <c r="I82" s="67"/>
      <c r="J82" s="68"/>
      <c r="K82" s="69"/>
      <c r="L82" s="70"/>
      <c r="M82" s="70"/>
      <c r="N82" s="70"/>
      <c r="O82" s="70"/>
      <c r="P82" s="69"/>
      <c r="Q82" s="70"/>
      <c r="R82" s="70"/>
      <c r="S82" s="70"/>
      <c r="T82" s="70"/>
      <c r="U82" s="69"/>
      <c r="V82" s="70"/>
      <c r="W82" s="70"/>
      <c r="X82" s="70"/>
      <c r="Y82" s="71"/>
      <c r="Z82" s="67"/>
      <c r="AA82" s="67"/>
      <c r="AB82" s="67"/>
    </row>
    <row r="83" spans="1:29" s="1" customFormat="1" ht="13.5" customHeight="1" x14ac:dyDescent="0.2">
      <c r="B83" s="67"/>
      <c r="C83" s="67"/>
      <c r="D83" s="67"/>
      <c r="E83" s="67"/>
      <c r="F83" s="67"/>
      <c r="G83" s="67"/>
      <c r="H83" s="67"/>
      <c r="I83" s="67"/>
      <c r="J83" s="68"/>
      <c r="K83" s="69"/>
      <c r="L83" s="70"/>
      <c r="M83" s="70"/>
      <c r="N83" s="70"/>
      <c r="O83" s="70"/>
      <c r="P83" s="69"/>
      <c r="Q83" s="70"/>
      <c r="R83" s="70"/>
      <c r="S83" s="70"/>
      <c r="T83" s="70"/>
      <c r="U83" s="69"/>
      <c r="V83" s="70"/>
      <c r="W83" s="70"/>
      <c r="X83" s="70"/>
      <c r="Y83" s="71"/>
      <c r="Z83" s="67"/>
      <c r="AA83" s="67"/>
      <c r="AB83" s="67"/>
    </row>
    <row r="84" spans="1:29" ht="4.5" customHeight="1" x14ac:dyDescent="0.25"/>
    <row r="85" spans="1:29" s="1" customFormat="1" ht="13.5" customHeight="1" x14ac:dyDescent="0.2">
      <c r="A85" s="4">
        <f>+A76+1</f>
        <v>19</v>
      </c>
      <c r="B85" s="73" t="s">
        <v>50</v>
      </c>
      <c r="C85" s="74"/>
      <c r="D85" s="74"/>
      <c r="E85" s="74"/>
      <c r="F85" s="74"/>
      <c r="G85" s="74"/>
      <c r="H85" s="74"/>
      <c r="I85" s="74"/>
      <c r="J85" s="74"/>
      <c r="K85" s="74"/>
      <c r="L85" s="74"/>
      <c r="M85" s="74"/>
      <c r="N85" s="74"/>
    </row>
    <row r="86" spans="1:29" ht="4.5" customHeight="1" x14ac:dyDescent="0.25"/>
    <row r="87" spans="1:29" s="1" customFormat="1" ht="13.5" customHeight="1" x14ac:dyDescent="0.2">
      <c r="B87" s="72" t="s">
        <v>51</v>
      </c>
      <c r="C87" s="72"/>
      <c r="D87" s="72"/>
      <c r="E87" s="72"/>
      <c r="F87" s="72"/>
      <c r="G87" s="72"/>
      <c r="H87" s="72"/>
      <c r="I87" s="72"/>
      <c r="J87" s="72"/>
      <c r="K87" s="72" t="s">
        <v>46</v>
      </c>
      <c r="L87" s="72"/>
      <c r="M87" s="72"/>
      <c r="N87" s="72"/>
      <c r="O87" s="72"/>
      <c r="P87" s="72" t="s">
        <v>47</v>
      </c>
      <c r="Q87" s="72"/>
      <c r="R87" s="72"/>
      <c r="S87" s="72"/>
      <c r="T87" s="72"/>
      <c r="U87" s="72" t="s">
        <v>48</v>
      </c>
      <c r="V87" s="72"/>
      <c r="W87" s="72"/>
      <c r="X87" s="72"/>
      <c r="Y87" s="72" t="s">
        <v>49</v>
      </c>
      <c r="Z87" s="72"/>
      <c r="AA87" s="72"/>
      <c r="AB87" s="72"/>
    </row>
    <row r="88" spans="1:29" s="1" customFormat="1" ht="13.5" customHeight="1" x14ac:dyDescent="0.2">
      <c r="B88" s="67"/>
      <c r="C88" s="67"/>
      <c r="D88" s="67"/>
      <c r="E88" s="67"/>
      <c r="F88" s="67"/>
      <c r="G88" s="67"/>
      <c r="H88" s="67"/>
      <c r="I88" s="67"/>
      <c r="J88" s="68"/>
      <c r="K88" s="69"/>
      <c r="L88" s="70"/>
      <c r="M88" s="70"/>
      <c r="N88" s="70"/>
      <c r="O88" s="70"/>
      <c r="P88" s="69"/>
      <c r="Q88" s="70"/>
      <c r="R88" s="70"/>
      <c r="S88" s="70"/>
      <c r="T88" s="70"/>
      <c r="U88" s="69"/>
      <c r="V88" s="70"/>
      <c r="W88" s="70"/>
      <c r="X88" s="70"/>
      <c r="Y88" s="71"/>
      <c r="Z88" s="67"/>
      <c r="AA88" s="67"/>
      <c r="AB88" s="67"/>
    </row>
    <row r="89" spans="1:29" s="1" customFormat="1" ht="13.5" customHeight="1" x14ac:dyDescent="0.2">
      <c r="B89" s="67"/>
      <c r="C89" s="67"/>
      <c r="D89" s="67"/>
      <c r="E89" s="67"/>
      <c r="F89" s="67"/>
      <c r="G89" s="67"/>
      <c r="H89" s="67"/>
      <c r="I89" s="67"/>
      <c r="J89" s="68"/>
      <c r="K89" s="69"/>
      <c r="L89" s="70"/>
      <c r="M89" s="70"/>
      <c r="N89" s="70"/>
      <c r="O89" s="70"/>
      <c r="P89" s="69"/>
      <c r="Q89" s="70"/>
      <c r="R89" s="70"/>
      <c r="S89" s="70"/>
      <c r="T89" s="70"/>
      <c r="U89" s="69"/>
      <c r="V89" s="70"/>
      <c r="W89" s="70"/>
      <c r="X89" s="70"/>
      <c r="Y89" s="71"/>
      <c r="Z89" s="67"/>
      <c r="AA89" s="67"/>
      <c r="AB89" s="67"/>
    </row>
    <row r="90" spans="1:29" s="1" customFormat="1" ht="13.5" customHeight="1" x14ac:dyDescent="0.2">
      <c r="B90" s="67"/>
      <c r="C90" s="67"/>
      <c r="D90" s="67"/>
      <c r="E90" s="67"/>
      <c r="F90" s="67"/>
      <c r="G90" s="67"/>
      <c r="H90" s="67"/>
      <c r="I90" s="67"/>
      <c r="J90" s="68"/>
      <c r="K90" s="69"/>
      <c r="L90" s="70"/>
      <c r="M90" s="70"/>
      <c r="N90" s="70"/>
      <c r="O90" s="70"/>
      <c r="P90" s="69"/>
      <c r="Q90" s="70"/>
      <c r="R90" s="70"/>
      <c r="S90" s="70"/>
      <c r="T90" s="70"/>
      <c r="U90" s="69"/>
      <c r="V90" s="70"/>
      <c r="W90" s="70"/>
      <c r="X90" s="70"/>
      <c r="Y90" s="71"/>
      <c r="Z90" s="67"/>
      <c r="AA90" s="67"/>
      <c r="AB90" s="67"/>
    </row>
    <row r="91" spans="1:29" s="1" customFormat="1" ht="13.5" customHeight="1" x14ac:dyDescent="0.2">
      <c r="B91" s="67"/>
      <c r="C91" s="67"/>
      <c r="D91" s="67"/>
      <c r="E91" s="67"/>
      <c r="F91" s="67"/>
      <c r="G91" s="67"/>
      <c r="H91" s="67"/>
      <c r="I91" s="67"/>
      <c r="J91" s="68"/>
      <c r="K91" s="69"/>
      <c r="L91" s="70"/>
      <c r="M91" s="70"/>
      <c r="N91" s="70"/>
      <c r="O91" s="70"/>
      <c r="P91" s="69"/>
      <c r="Q91" s="70"/>
      <c r="R91" s="70"/>
      <c r="S91" s="70"/>
      <c r="T91" s="70"/>
      <c r="U91" s="69"/>
      <c r="V91" s="70"/>
      <c r="W91" s="70"/>
      <c r="X91" s="70"/>
      <c r="Y91" s="71"/>
      <c r="Z91" s="67"/>
      <c r="AA91" s="67"/>
      <c r="AB91" s="67"/>
    </row>
    <row r="92" spans="1:29" s="1" customFormat="1" ht="13.5" customHeight="1" x14ac:dyDescent="0.2">
      <c r="B92" s="67"/>
      <c r="C92" s="67"/>
      <c r="D92" s="67"/>
      <c r="E92" s="67"/>
      <c r="F92" s="67"/>
      <c r="G92" s="67"/>
      <c r="H92" s="67"/>
      <c r="I92" s="67"/>
      <c r="J92" s="68"/>
      <c r="K92" s="69"/>
      <c r="L92" s="70"/>
      <c r="M92" s="70"/>
      <c r="N92" s="70"/>
      <c r="O92" s="70"/>
      <c r="P92" s="69"/>
      <c r="Q92" s="70"/>
      <c r="R92" s="70"/>
      <c r="S92" s="70"/>
      <c r="T92" s="70"/>
      <c r="U92" s="69"/>
      <c r="V92" s="70"/>
      <c r="W92" s="70"/>
      <c r="X92" s="70"/>
      <c r="Y92" s="71"/>
      <c r="Z92" s="67"/>
      <c r="AA92" s="67"/>
      <c r="AB92" s="67"/>
    </row>
    <row r="93" spans="1:29" ht="4.5" customHeight="1" x14ac:dyDescent="0.25"/>
    <row r="94" spans="1:29" s="1" customFormat="1" ht="13.5" customHeight="1" x14ac:dyDescent="0.2">
      <c r="A94" s="4">
        <f>+A85+1</f>
        <v>20</v>
      </c>
      <c r="B94" s="65" t="s">
        <v>52</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row>
    <row r="95" spans="1:29" s="1" customFormat="1" ht="10.5" customHeight="1" x14ac:dyDescent="0.2">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row>
    <row r="96" spans="1:29" ht="4.5" customHeight="1" x14ac:dyDescent="0.25"/>
    <row r="97" spans="1:29" s="1" customFormat="1" ht="13.5" customHeight="1" x14ac:dyDescent="0.2">
      <c r="A97" s="4">
        <f>+A94+1</f>
        <v>21</v>
      </c>
      <c r="B97" s="65" t="s">
        <v>57</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row>
    <row r="98" spans="1:29" s="1" customFormat="1" ht="11.25" customHeight="1" x14ac:dyDescent="0.2">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row>
    <row r="99" spans="1:29" s="1" customFormat="1" ht="11.25" customHeight="1" x14ac:dyDescent="0.2">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row>
    <row r="100" spans="1:29" ht="4.5" customHeight="1" x14ac:dyDescent="0.25"/>
    <row r="101" spans="1:29" s="1" customFormat="1" ht="13.5" customHeight="1" x14ac:dyDescent="0.2">
      <c r="A101" s="4">
        <f>+A97+1</f>
        <v>22</v>
      </c>
      <c r="B101" s="66" t="s">
        <v>53</v>
      </c>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row>
    <row r="102" spans="1:29" ht="4.5" customHeight="1" x14ac:dyDescent="0.25"/>
    <row r="103" spans="1:29" s="1" customFormat="1" ht="13.5" customHeight="1" x14ac:dyDescent="0.2">
      <c r="B103" s="59">
        <f>+A101+0.1</f>
        <v>22.1</v>
      </c>
      <c r="C103" s="59"/>
      <c r="D103" s="65" t="s">
        <v>54</v>
      </c>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row>
    <row r="104" spans="1:29" s="1" customFormat="1" ht="11.25" customHeight="1" x14ac:dyDescent="0.2">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row>
    <row r="105" spans="1:29" s="1" customFormat="1" ht="11.25" customHeight="1" x14ac:dyDescent="0.2">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row>
    <row r="106" spans="1:29" ht="4.5" customHeight="1" x14ac:dyDescent="0.25"/>
    <row r="107" spans="1:29" s="1" customFormat="1" ht="13.5" customHeight="1" x14ac:dyDescent="0.2">
      <c r="B107" s="59">
        <f>+B103+0.1</f>
        <v>22.200000000000003</v>
      </c>
      <c r="C107" s="59"/>
      <c r="D107" s="60" t="s">
        <v>55</v>
      </c>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row>
    <row r="108" spans="1:29" s="1" customFormat="1" ht="9" customHeight="1" x14ac:dyDescent="0.2">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row>
    <row r="109" spans="1:29" ht="4.5" customHeight="1" x14ac:dyDescent="0.25"/>
    <row r="110" spans="1:29" s="1" customFormat="1" ht="13.5" customHeight="1" x14ac:dyDescent="0.2">
      <c r="B110" s="59">
        <f>+B107+0.1</f>
        <v>22.300000000000004</v>
      </c>
      <c r="C110" s="59"/>
      <c r="D110" s="62" t="s">
        <v>56</v>
      </c>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row>
    <row r="111" spans="1:29" s="1" customFormat="1" ht="13.5" customHeight="1" x14ac:dyDescent="0.2"/>
    <row r="112" spans="1:29" s="1" customFormat="1" ht="13.5" customHeight="1" x14ac:dyDescent="0.2">
      <c r="T112" s="58"/>
      <c r="U112" s="58"/>
      <c r="V112" s="58"/>
      <c r="W112" s="58"/>
      <c r="X112" s="58"/>
      <c r="Y112" s="58"/>
      <c r="Z112" s="58"/>
      <c r="AA112" s="58"/>
      <c r="AB112" s="58"/>
      <c r="AC112" s="58"/>
    </row>
    <row r="113" spans="2:29" s="1" customFormat="1" ht="13.5" customHeight="1" x14ac:dyDescent="0.2">
      <c r="T113" s="58"/>
      <c r="U113" s="58"/>
      <c r="V113" s="58"/>
      <c r="W113" s="58"/>
      <c r="X113" s="58"/>
      <c r="Y113" s="58"/>
      <c r="Z113" s="58"/>
      <c r="AA113" s="58"/>
      <c r="AB113" s="58"/>
      <c r="AC113" s="58"/>
    </row>
    <row r="114" spans="2:29" s="1" customFormat="1" ht="13.5" customHeight="1" x14ac:dyDescent="0.2">
      <c r="T114" s="58"/>
      <c r="U114" s="58"/>
      <c r="V114" s="58"/>
      <c r="W114" s="58"/>
      <c r="X114" s="58"/>
      <c r="Y114" s="58"/>
      <c r="Z114" s="58"/>
      <c r="AA114" s="58"/>
      <c r="AB114" s="58"/>
      <c r="AC114" s="58"/>
    </row>
    <row r="115" spans="2:29" s="1" customFormat="1" ht="13.5" customHeight="1" x14ac:dyDescent="0.2">
      <c r="T115" s="58"/>
      <c r="U115" s="58"/>
      <c r="V115" s="58"/>
      <c r="W115" s="58"/>
      <c r="X115" s="58"/>
      <c r="Y115" s="58"/>
      <c r="Z115" s="58"/>
      <c r="AA115" s="58"/>
      <c r="AB115" s="58"/>
      <c r="AC115" s="58"/>
    </row>
    <row r="116" spans="2:29" s="1" customFormat="1" ht="13.5" customHeight="1" x14ac:dyDescent="0.2">
      <c r="T116" s="58"/>
      <c r="U116" s="58"/>
      <c r="V116" s="58"/>
      <c r="W116" s="58"/>
      <c r="X116" s="58"/>
      <c r="Y116" s="58"/>
      <c r="Z116" s="58"/>
      <c r="AA116" s="58"/>
      <c r="AB116" s="58"/>
      <c r="AC116" s="58"/>
    </row>
    <row r="117" spans="2:29" s="2" customFormat="1" ht="8.25" x14ac:dyDescent="0.15">
      <c r="T117" s="64" t="s">
        <v>58</v>
      </c>
      <c r="U117" s="64"/>
      <c r="V117" s="64"/>
      <c r="W117" s="64"/>
      <c r="X117" s="64"/>
      <c r="Y117" s="64"/>
      <c r="Z117" s="64"/>
      <c r="AA117" s="64"/>
      <c r="AB117" s="64"/>
      <c r="AC117" s="64"/>
    </row>
    <row r="118" spans="2:29" s="1" customFormat="1" ht="13.5" customHeight="1" x14ac:dyDescent="0.2">
      <c r="F118" s="58"/>
      <c r="G118" s="58"/>
      <c r="H118" s="58"/>
      <c r="I118" s="58"/>
      <c r="J118" s="58"/>
      <c r="K118" s="58"/>
      <c r="L118" s="58"/>
      <c r="M118" s="58"/>
      <c r="N118" s="58"/>
      <c r="O118" s="58"/>
    </row>
    <row r="119" spans="2:29" s="1" customFormat="1" ht="13.5" customHeight="1" x14ac:dyDescent="0.2">
      <c r="F119" s="58"/>
      <c r="G119" s="58"/>
      <c r="H119" s="58"/>
      <c r="I119" s="58"/>
      <c r="J119" s="58"/>
      <c r="K119" s="58"/>
      <c r="L119" s="58"/>
      <c r="M119" s="58"/>
      <c r="N119" s="58"/>
      <c r="O119" s="58"/>
    </row>
    <row r="120" spans="2:29" s="1" customFormat="1" ht="13.5" customHeight="1" x14ac:dyDescent="0.2">
      <c r="B120" s="56" t="s">
        <v>59</v>
      </c>
      <c r="C120" s="56"/>
      <c r="D120" s="56"/>
      <c r="E120" s="56"/>
      <c r="F120" s="58"/>
      <c r="G120" s="58"/>
      <c r="H120" s="58"/>
      <c r="I120" s="58"/>
      <c r="J120" s="58"/>
      <c r="K120" s="58"/>
      <c r="L120" s="58"/>
      <c r="M120" s="58"/>
      <c r="N120" s="58"/>
      <c r="O120" s="58"/>
    </row>
    <row r="121" spans="2:29" s="2" customFormat="1" ht="8.25" x14ac:dyDescent="0.15">
      <c r="F121" s="57" t="s">
        <v>60</v>
      </c>
      <c r="G121" s="57"/>
      <c r="H121" s="57"/>
      <c r="I121" s="57"/>
      <c r="J121" s="57"/>
      <c r="K121" s="57"/>
      <c r="L121" s="57"/>
      <c r="M121" s="57"/>
      <c r="N121" s="57"/>
      <c r="O121" s="57"/>
    </row>
    <row r="122" spans="2:29" s="1" customFormat="1" ht="13.5" customHeight="1" x14ac:dyDescent="0.2"/>
    <row r="123" spans="2:29" s="1" customFormat="1" ht="13.5" customHeight="1" x14ac:dyDescent="0.2"/>
    <row r="124" spans="2:29" s="1" customFormat="1" ht="13.5" customHeight="1" x14ac:dyDescent="0.2"/>
    <row r="125" spans="2:29" s="1" customFormat="1" ht="13.5" customHeight="1" x14ac:dyDescent="0.2"/>
    <row r="126" spans="2:29" s="1" customFormat="1" ht="13.5" customHeight="1" x14ac:dyDescent="0.2"/>
    <row r="127" spans="2:29" s="1" customFormat="1" ht="13.5" customHeight="1" x14ac:dyDescent="0.2"/>
    <row r="128" spans="2:29" s="1" customFormat="1" ht="13.5" customHeight="1" x14ac:dyDescent="0.2"/>
    <row r="129" s="1" customFormat="1" ht="13.5" customHeight="1" x14ac:dyDescent="0.2"/>
    <row r="130" s="1" customFormat="1" ht="13.5" customHeight="1" x14ac:dyDescent="0.2"/>
    <row r="131" s="1" customFormat="1" ht="13.5" customHeight="1" x14ac:dyDescent="0.2"/>
    <row r="132" s="1" customFormat="1" ht="13.5" customHeight="1" x14ac:dyDescent="0.2"/>
    <row r="133" s="1" customFormat="1" ht="13.5" customHeight="1" x14ac:dyDescent="0.2"/>
    <row r="134" s="1" customFormat="1" ht="13.5" customHeight="1" x14ac:dyDescent="0.2"/>
    <row r="135" s="1" customFormat="1" ht="13.5" customHeight="1" x14ac:dyDescent="0.2"/>
    <row r="136" s="1" customFormat="1" ht="13.5" customHeight="1" x14ac:dyDescent="0.2"/>
    <row r="137" s="1" customFormat="1" ht="13.5" customHeight="1" x14ac:dyDescent="0.2"/>
    <row r="138" s="1" customFormat="1" ht="13.5" customHeight="1" x14ac:dyDescent="0.2"/>
    <row r="139" s="1" customFormat="1" ht="13.5" customHeight="1" x14ac:dyDescent="0.2"/>
    <row r="140" s="1" customFormat="1" ht="13.5" customHeight="1" x14ac:dyDescent="0.2"/>
    <row r="141" s="1" customFormat="1" ht="13.5" customHeight="1" x14ac:dyDescent="0.2"/>
    <row r="142" s="1" customFormat="1" ht="13.5" customHeight="1" x14ac:dyDescent="0.2"/>
    <row r="143" s="1" customFormat="1" ht="13.5" customHeight="1" x14ac:dyDescent="0.2"/>
    <row r="144" s="1" customFormat="1" ht="13.5" customHeight="1" x14ac:dyDescent="0.2"/>
    <row r="145" s="1" customFormat="1" ht="13.5" customHeight="1" x14ac:dyDescent="0.2"/>
    <row r="146" s="1" customFormat="1" ht="13.5" customHeight="1" x14ac:dyDescent="0.2"/>
    <row r="147" s="1" customFormat="1" ht="13.5" customHeight="1" x14ac:dyDescent="0.2"/>
    <row r="148" s="1" customFormat="1" ht="13.5" customHeight="1" x14ac:dyDescent="0.2"/>
    <row r="149" s="1" customFormat="1" ht="13.5" customHeight="1" x14ac:dyDescent="0.2"/>
    <row r="150" s="1" customFormat="1" ht="13.5" customHeight="1" x14ac:dyDescent="0.2"/>
    <row r="151" s="1" customFormat="1" ht="13.5" customHeight="1" x14ac:dyDescent="0.2"/>
    <row r="152" s="1" customFormat="1" ht="13.5" customHeight="1" x14ac:dyDescent="0.2"/>
    <row r="153" s="1" customFormat="1" ht="13.5" customHeight="1" x14ac:dyDescent="0.2"/>
    <row r="154" s="1" customFormat="1" ht="13.5" customHeight="1" x14ac:dyDescent="0.2"/>
    <row r="155" s="1" customFormat="1" ht="13.5" customHeight="1" x14ac:dyDescent="0.2"/>
    <row r="156" s="1" customFormat="1" ht="13.5" customHeight="1" x14ac:dyDescent="0.2"/>
    <row r="157" s="1" customFormat="1" ht="13.5" customHeight="1" x14ac:dyDescent="0.2"/>
    <row r="158" s="1" customFormat="1" ht="13.5" customHeight="1" x14ac:dyDescent="0.2"/>
    <row r="159" s="1" customFormat="1" ht="13.5" customHeight="1" x14ac:dyDescent="0.2"/>
    <row r="160" s="1" customFormat="1" ht="13.5" customHeight="1" x14ac:dyDescent="0.2"/>
    <row r="161" s="1" customFormat="1" ht="13.5" customHeight="1" x14ac:dyDescent="0.2"/>
    <row r="162" s="1" customFormat="1" ht="13.5" customHeight="1" x14ac:dyDescent="0.2"/>
    <row r="163" s="1" customFormat="1" ht="13.5" customHeight="1" x14ac:dyDescent="0.2"/>
    <row r="164" s="1" customFormat="1" ht="13.5" customHeight="1" x14ac:dyDescent="0.2"/>
    <row r="165" s="1" customFormat="1" ht="13.5" customHeight="1" x14ac:dyDescent="0.2"/>
    <row r="166" s="1" customFormat="1" ht="13.5" customHeight="1" x14ac:dyDescent="0.2"/>
    <row r="167" s="1" customFormat="1" ht="13.5" customHeight="1" x14ac:dyDescent="0.2"/>
    <row r="168" s="1" customFormat="1" ht="13.5" customHeight="1" x14ac:dyDescent="0.2"/>
    <row r="169" s="1" customFormat="1" ht="13.5" customHeight="1" x14ac:dyDescent="0.2"/>
    <row r="170" s="1" customFormat="1" ht="13.5" customHeight="1" x14ac:dyDescent="0.2"/>
    <row r="171" s="1" customFormat="1" ht="13.5" customHeight="1" x14ac:dyDescent="0.2"/>
    <row r="172" s="1" customFormat="1" ht="13.5" customHeight="1" x14ac:dyDescent="0.2"/>
    <row r="173" s="1" customFormat="1" ht="13.5" customHeight="1" x14ac:dyDescent="0.2"/>
    <row r="174" s="1" customFormat="1" ht="13.5" customHeight="1" x14ac:dyDescent="0.2"/>
    <row r="175" s="1" customFormat="1" ht="13.5" customHeight="1" x14ac:dyDescent="0.2"/>
    <row r="176" s="1" customFormat="1" ht="13.5" customHeight="1" x14ac:dyDescent="0.2"/>
    <row r="177" s="1" customFormat="1" ht="13.5" customHeight="1" x14ac:dyDescent="0.2"/>
    <row r="178" s="1" customFormat="1" ht="13.5" customHeight="1" x14ac:dyDescent="0.2"/>
    <row r="179" s="1" customFormat="1" ht="13.5" customHeight="1" x14ac:dyDescent="0.2"/>
    <row r="180" s="1" customFormat="1" ht="13.5" customHeight="1" x14ac:dyDescent="0.2"/>
    <row r="181" s="1" customFormat="1" ht="13.5" customHeight="1" x14ac:dyDescent="0.2"/>
    <row r="182" s="1" customFormat="1" ht="13.5" customHeight="1" x14ac:dyDescent="0.2"/>
    <row r="183" s="1" customFormat="1" ht="13.5" customHeight="1" x14ac:dyDescent="0.2"/>
    <row r="184" s="1" customFormat="1" ht="13.5" customHeight="1" x14ac:dyDescent="0.2"/>
    <row r="185" s="1" customFormat="1" ht="13.5" customHeight="1" x14ac:dyDescent="0.2"/>
    <row r="186" s="1" customFormat="1" ht="13.5" customHeight="1" x14ac:dyDescent="0.2"/>
    <row r="187" s="1" customFormat="1" ht="13.5" customHeight="1" x14ac:dyDescent="0.2"/>
    <row r="188" s="1" customFormat="1" ht="13.5" customHeight="1" x14ac:dyDescent="0.2"/>
    <row r="189" s="1" customFormat="1" ht="13.5" customHeight="1" x14ac:dyDescent="0.2"/>
    <row r="190" s="1" customFormat="1" ht="13.5" customHeight="1" x14ac:dyDescent="0.2"/>
    <row r="191" s="1" customFormat="1" ht="13.5" customHeight="1" x14ac:dyDescent="0.2"/>
    <row r="192" s="1" customFormat="1" ht="13.5" customHeight="1" x14ac:dyDescent="0.2"/>
    <row r="193" s="1" customFormat="1" ht="13.5" customHeight="1" x14ac:dyDescent="0.2"/>
    <row r="194" s="1" customFormat="1" ht="13.5" customHeight="1" x14ac:dyDescent="0.2"/>
    <row r="195" s="1" customFormat="1" ht="13.5" customHeight="1" x14ac:dyDescent="0.2"/>
    <row r="196" s="1" customFormat="1" ht="13.5" customHeight="1" x14ac:dyDescent="0.2"/>
    <row r="197" s="1" customFormat="1" ht="13.5" customHeight="1" x14ac:dyDescent="0.2"/>
    <row r="198" s="1" customFormat="1" ht="13.5" customHeight="1" x14ac:dyDescent="0.2"/>
    <row r="199" s="1" customFormat="1" ht="13.5" customHeight="1" x14ac:dyDescent="0.2"/>
    <row r="200" s="1" customFormat="1" ht="13.5" customHeight="1" x14ac:dyDescent="0.2"/>
    <row r="201" s="1" customFormat="1" ht="13.5" customHeight="1" x14ac:dyDescent="0.2"/>
    <row r="202" s="1" customFormat="1" ht="13.5" customHeight="1" x14ac:dyDescent="0.2"/>
    <row r="203" s="1" customFormat="1" ht="13.5" customHeight="1" x14ac:dyDescent="0.2"/>
    <row r="204" s="1" customFormat="1" ht="13.5" customHeight="1" x14ac:dyDescent="0.2"/>
    <row r="205" s="1" customFormat="1" ht="13.5" customHeight="1" x14ac:dyDescent="0.2"/>
    <row r="206" s="1" customFormat="1" ht="13.5" customHeight="1" x14ac:dyDescent="0.2"/>
    <row r="207" s="1" customFormat="1" ht="13.5" customHeight="1" x14ac:dyDescent="0.2"/>
    <row r="208" s="1" customFormat="1" ht="13.5" customHeight="1" x14ac:dyDescent="0.2"/>
    <row r="209" s="1" customFormat="1" ht="13.5" customHeight="1" x14ac:dyDescent="0.2"/>
    <row r="210" s="1" customFormat="1" ht="13.5" customHeight="1" x14ac:dyDescent="0.2"/>
    <row r="211" s="1" customFormat="1" ht="13.5" customHeight="1" x14ac:dyDescent="0.2"/>
    <row r="212" s="1" customFormat="1" ht="13.5" customHeight="1" x14ac:dyDescent="0.2"/>
    <row r="213" s="1" customFormat="1" ht="13.5" customHeight="1" x14ac:dyDescent="0.2"/>
    <row r="214" s="1" customFormat="1" ht="13.5" customHeight="1" x14ac:dyDescent="0.2"/>
    <row r="215" s="1" customFormat="1" ht="13.5" customHeight="1" x14ac:dyDescent="0.2"/>
    <row r="216" s="1" customFormat="1" ht="13.5" customHeight="1" x14ac:dyDescent="0.2"/>
    <row r="217" s="1" customFormat="1" ht="13.5" customHeight="1" x14ac:dyDescent="0.2"/>
    <row r="218" s="1" customFormat="1" ht="13.5" customHeight="1" x14ac:dyDescent="0.2"/>
    <row r="219" s="1" customFormat="1" ht="13.5" customHeight="1" x14ac:dyDescent="0.2"/>
    <row r="220" s="1" customFormat="1" ht="13.5" customHeight="1" x14ac:dyDescent="0.2"/>
    <row r="221" s="1" customFormat="1" ht="13.5" customHeight="1" x14ac:dyDescent="0.2"/>
    <row r="222" s="1" customFormat="1" ht="13.5" customHeight="1" x14ac:dyDescent="0.2"/>
    <row r="223" s="1" customFormat="1" ht="13.5" customHeight="1" x14ac:dyDescent="0.2"/>
    <row r="224" s="1" customFormat="1" ht="13.5" customHeight="1" x14ac:dyDescent="0.2"/>
    <row r="225" s="1" customFormat="1" ht="13.5" customHeight="1" x14ac:dyDescent="0.2"/>
    <row r="226" s="1" customFormat="1" ht="13.5" customHeight="1" x14ac:dyDescent="0.2"/>
    <row r="227" s="1" customFormat="1" ht="13.5" customHeight="1" x14ac:dyDescent="0.2"/>
    <row r="228" s="1" customFormat="1" ht="13.5" customHeight="1" x14ac:dyDescent="0.2"/>
    <row r="229" s="1" customFormat="1" ht="13.5" customHeight="1" x14ac:dyDescent="0.2"/>
    <row r="230" s="1" customFormat="1" ht="13.5" customHeight="1" x14ac:dyDescent="0.2"/>
    <row r="231" s="1" customFormat="1" ht="13.5" customHeight="1" x14ac:dyDescent="0.2"/>
    <row r="232" s="1" customFormat="1" ht="13.5" customHeight="1" x14ac:dyDescent="0.2"/>
    <row r="233" s="1" customFormat="1" ht="13.5" customHeight="1" x14ac:dyDescent="0.2"/>
    <row r="234" s="1" customFormat="1" ht="13.5" customHeight="1" x14ac:dyDescent="0.2"/>
    <row r="235" s="1" customFormat="1" ht="13.5" customHeight="1" x14ac:dyDescent="0.2"/>
    <row r="236" s="1" customFormat="1" ht="13.5" customHeight="1" x14ac:dyDescent="0.2"/>
    <row r="237" s="1" customFormat="1" ht="13.5" customHeight="1" x14ac:dyDescent="0.2"/>
    <row r="238" s="1" customFormat="1" ht="13.5" customHeight="1" x14ac:dyDescent="0.2"/>
    <row r="239" s="1" customFormat="1" ht="13.5" customHeight="1" x14ac:dyDescent="0.2"/>
    <row r="240" s="1" customFormat="1" ht="13.5" customHeight="1" x14ac:dyDescent="0.2"/>
    <row r="241" s="1" customFormat="1" ht="13.5" customHeight="1" x14ac:dyDescent="0.2"/>
    <row r="242" s="1" customFormat="1" ht="13.5" customHeight="1" x14ac:dyDescent="0.2"/>
    <row r="243" s="1" customFormat="1" ht="13.5" customHeight="1" x14ac:dyDescent="0.2"/>
    <row r="244" s="1" customFormat="1" ht="13.5" customHeight="1" x14ac:dyDescent="0.2"/>
    <row r="245" s="1" customFormat="1" ht="13.5" customHeight="1" x14ac:dyDescent="0.2"/>
    <row r="246" s="1" customFormat="1" ht="13.5" customHeight="1" x14ac:dyDescent="0.2"/>
    <row r="247" s="1" customFormat="1" ht="13.5" customHeight="1" x14ac:dyDescent="0.2"/>
    <row r="248" s="1" customFormat="1" ht="13.5" customHeight="1" x14ac:dyDescent="0.2"/>
    <row r="249" s="1" customFormat="1" ht="13.5" customHeight="1" x14ac:dyDescent="0.2"/>
    <row r="250" s="1" customFormat="1" ht="13.5" customHeight="1" x14ac:dyDescent="0.2"/>
    <row r="251" s="1" customFormat="1" ht="13.5" customHeight="1" x14ac:dyDescent="0.2"/>
    <row r="252" s="1" customFormat="1" ht="13.5" customHeight="1" x14ac:dyDescent="0.2"/>
    <row r="253" s="1" customFormat="1" ht="13.5" customHeight="1" x14ac:dyDescent="0.2"/>
    <row r="254" s="1" customFormat="1" ht="13.5" customHeight="1" x14ac:dyDescent="0.2"/>
    <row r="255" s="1" customFormat="1" ht="13.5" customHeight="1" x14ac:dyDescent="0.2"/>
    <row r="256" s="1" customFormat="1" ht="13.5" customHeight="1" x14ac:dyDescent="0.2"/>
    <row r="257" s="1" customFormat="1" ht="13.5" customHeight="1" x14ac:dyDescent="0.2"/>
    <row r="258" s="1" customFormat="1" ht="13.5" customHeight="1" x14ac:dyDescent="0.2"/>
    <row r="259" s="1" customFormat="1" ht="13.5" customHeight="1" x14ac:dyDescent="0.2"/>
    <row r="260" s="1" customFormat="1" ht="13.5" customHeight="1" x14ac:dyDescent="0.2"/>
    <row r="261" s="1" customFormat="1" ht="13.5" customHeight="1" x14ac:dyDescent="0.2"/>
    <row r="262" s="1" customFormat="1" ht="13.5" customHeight="1" x14ac:dyDescent="0.2"/>
    <row r="263" s="1" customFormat="1" ht="13.5" customHeight="1" x14ac:dyDescent="0.2"/>
    <row r="264" s="1" customFormat="1" ht="13.5" customHeight="1" x14ac:dyDescent="0.2"/>
    <row r="265" s="1" customFormat="1" ht="13.5" customHeight="1" x14ac:dyDescent="0.2"/>
    <row r="266" s="1" customFormat="1" ht="13.5" customHeight="1" x14ac:dyDescent="0.2"/>
    <row r="267" s="1" customFormat="1" ht="13.5" customHeight="1" x14ac:dyDescent="0.2"/>
    <row r="268" s="1" customFormat="1" ht="13.5" customHeight="1" x14ac:dyDescent="0.2"/>
    <row r="269" s="1" customFormat="1" ht="13.5" customHeight="1" x14ac:dyDescent="0.2"/>
    <row r="270" s="1" customFormat="1" ht="13.5" customHeight="1" x14ac:dyDescent="0.2"/>
    <row r="271" s="1" customFormat="1" ht="13.5" customHeight="1" x14ac:dyDescent="0.2"/>
    <row r="272" s="1" customFormat="1" ht="13.5" customHeight="1" x14ac:dyDescent="0.2"/>
    <row r="273" s="1" customFormat="1" ht="13.5" customHeight="1" x14ac:dyDescent="0.2"/>
    <row r="274" s="1" customFormat="1" ht="13.5" customHeight="1" x14ac:dyDescent="0.2"/>
    <row r="275" s="1" customFormat="1" ht="13.5" customHeight="1" x14ac:dyDescent="0.2"/>
    <row r="276" s="1" customFormat="1" ht="13.5" customHeight="1" x14ac:dyDescent="0.2"/>
    <row r="277" s="1" customFormat="1" ht="13.5" customHeight="1" x14ac:dyDescent="0.2"/>
    <row r="278" s="1" customFormat="1" ht="13.5" customHeight="1" x14ac:dyDescent="0.2"/>
    <row r="279" s="1" customFormat="1" ht="13.5" customHeight="1" x14ac:dyDescent="0.2"/>
    <row r="280" s="1" customFormat="1" ht="13.5" customHeight="1" x14ac:dyDescent="0.2"/>
    <row r="281" s="1" customFormat="1" ht="13.5" customHeight="1" x14ac:dyDescent="0.2"/>
    <row r="282" s="1" customFormat="1" ht="13.5" customHeight="1" x14ac:dyDescent="0.2"/>
    <row r="283" s="1" customFormat="1" ht="13.5" customHeight="1" x14ac:dyDescent="0.2"/>
    <row r="284" s="1" customFormat="1" ht="13.5" customHeight="1" x14ac:dyDescent="0.2"/>
    <row r="285" s="1" customFormat="1" ht="13.5" customHeight="1" x14ac:dyDescent="0.2"/>
    <row r="286" s="1" customFormat="1" ht="13.5" customHeight="1" x14ac:dyDescent="0.2"/>
    <row r="287" s="1" customFormat="1" ht="13.5" customHeight="1" x14ac:dyDescent="0.2"/>
    <row r="288" s="1" customFormat="1" ht="13.5" customHeight="1" x14ac:dyDescent="0.2"/>
    <row r="289" s="1" customFormat="1" ht="13.5" customHeight="1" x14ac:dyDescent="0.2"/>
    <row r="290" s="1" customFormat="1" ht="13.5" customHeight="1" x14ac:dyDescent="0.2"/>
    <row r="291" s="1" customFormat="1" ht="13.5" customHeight="1" x14ac:dyDescent="0.2"/>
    <row r="292" s="1" customFormat="1" ht="13.5" customHeight="1" x14ac:dyDescent="0.2"/>
    <row r="293" s="1" customFormat="1" ht="13.5" customHeight="1" x14ac:dyDescent="0.2"/>
    <row r="294" s="1" customFormat="1" ht="13.5" customHeight="1" x14ac:dyDescent="0.2"/>
    <row r="295" s="1" customFormat="1" ht="13.5" customHeight="1" x14ac:dyDescent="0.2"/>
    <row r="296" s="1" customFormat="1" ht="13.5" customHeight="1" x14ac:dyDescent="0.2"/>
    <row r="297" s="1" customFormat="1" ht="13.5" customHeight="1" x14ac:dyDescent="0.2"/>
    <row r="298" s="1" customFormat="1" ht="13.5" customHeight="1" x14ac:dyDescent="0.2"/>
    <row r="299" s="1" customFormat="1" ht="13.5" customHeight="1" x14ac:dyDescent="0.2"/>
    <row r="300" s="1" customFormat="1" ht="13.5" customHeight="1" x14ac:dyDescent="0.2"/>
    <row r="301" s="1" customFormat="1" ht="13.5" customHeight="1" x14ac:dyDescent="0.2"/>
    <row r="302" s="1" customFormat="1" ht="13.5" customHeight="1" x14ac:dyDescent="0.2"/>
    <row r="303" s="1" customFormat="1" ht="13.5" customHeight="1" x14ac:dyDescent="0.2"/>
    <row r="304" s="1" customFormat="1" ht="13.5" customHeight="1" x14ac:dyDescent="0.2"/>
    <row r="305" s="1" customFormat="1" ht="13.5" customHeight="1" x14ac:dyDescent="0.2"/>
    <row r="306" s="1" customFormat="1" ht="13.5" customHeight="1" x14ac:dyDescent="0.2"/>
    <row r="307" s="1" customFormat="1" ht="13.5" customHeight="1" x14ac:dyDescent="0.2"/>
    <row r="308" s="1" customFormat="1" ht="13.5" customHeight="1" x14ac:dyDescent="0.2"/>
    <row r="309" s="1" customFormat="1" ht="13.5" customHeight="1" x14ac:dyDescent="0.2"/>
    <row r="310" s="1" customFormat="1" ht="13.5" customHeight="1" x14ac:dyDescent="0.2"/>
    <row r="311" s="1" customFormat="1" ht="13.5" customHeight="1" x14ac:dyDescent="0.2"/>
    <row r="312" s="1" customFormat="1" ht="13.5" customHeight="1" x14ac:dyDescent="0.2"/>
    <row r="313" s="1" customFormat="1" ht="13.5" customHeight="1" x14ac:dyDescent="0.2"/>
    <row r="314" s="1" customFormat="1" ht="13.5" customHeight="1" x14ac:dyDescent="0.2"/>
    <row r="315" s="1" customFormat="1" ht="13.5" customHeight="1" x14ac:dyDescent="0.2"/>
    <row r="316" s="1" customFormat="1" ht="13.5" customHeight="1" x14ac:dyDescent="0.2"/>
    <row r="317" s="1" customFormat="1" ht="13.5" customHeight="1" x14ac:dyDescent="0.2"/>
    <row r="318" s="1" customFormat="1" ht="13.5" customHeight="1" x14ac:dyDescent="0.2"/>
    <row r="319" s="1" customFormat="1" ht="13.5" customHeight="1" x14ac:dyDescent="0.2"/>
    <row r="320" s="1" customFormat="1" ht="13.5" customHeight="1" x14ac:dyDescent="0.2"/>
    <row r="321" s="1" customFormat="1" ht="13.5" customHeight="1" x14ac:dyDescent="0.2"/>
    <row r="322" s="1" customFormat="1" ht="13.5" customHeight="1" x14ac:dyDescent="0.2"/>
    <row r="323" s="1" customFormat="1" ht="13.5" customHeight="1" x14ac:dyDescent="0.2"/>
    <row r="324" s="1" customFormat="1" ht="13.5" customHeight="1" x14ac:dyDescent="0.2"/>
    <row r="325" s="1" customFormat="1" ht="13.5" customHeight="1" x14ac:dyDescent="0.2"/>
    <row r="326" s="1" customFormat="1" ht="13.5" customHeight="1" x14ac:dyDescent="0.2"/>
    <row r="327" s="1" customFormat="1" ht="13.5" customHeight="1" x14ac:dyDescent="0.2"/>
    <row r="328" s="1" customFormat="1" ht="13.5" customHeight="1" x14ac:dyDescent="0.2"/>
    <row r="329" s="1" customFormat="1" ht="13.5" customHeight="1" x14ac:dyDescent="0.2"/>
    <row r="330" s="1" customFormat="1" ht="13.5" customHeight="1" x14ac:dyDescent="0.2"/>
    <row r="331" s="1" customFormat="1" ht="13.5" customHeight="1" x14ac:dyDescent="0.2"/>
    <row r="332" s="1" customFormat="1" ht="13.5" customHeight="1" x14ac:dyDescent="0.2"/>
    <row r="333" s="1" customFormat="1" ht="13.5" customHeight="1" x14ac:dyDescent="0.2"/>
    <row r="334" s="1" customFormat="1" ht="13.5" customHeight="1" x14ac:dyDescent="0.2"/>
    <row r="335" s="1" customFormat="1" ht="13.5" customHeight="1" x14ac:dyDescent="0.2"/>
    <row r="336" s="1" customFormat="1" ht="13.5" customHeight="1" x14ac:dyDescent="0.2"/>
    <row r="337" s="1" customFormat="1" ht="13.5" customHeight="1" x14ac:dyDescent="0.2"/>
    <row r="338" s="1" customFormat="1" ht="13.5" customHeight="1" x14ac:dyDescent="0.2"/>
    <row r="339" s="1" customFormat="1" ht="13.5" customHeight="1" x14ac:dyDescent="0.2"/>
    <row r="340" s="1" customFormat="1" ht="13.5" customHeight="1" x14ac:dyDescent="0.2"/>
    <row r="341" s="1" customFormat="1" ht="13.5" customHeight="1" x14ac:dyDescent="0.2"/>
    <row r="342" s="1" customFormat="1" ht="13.5" customHeight="1" x14ac:dyDescent="0.2"/>
    <row r="343" s="1" customFormat="1" ht="13.5" customHeight="1" x14ac:dyDescent="0.2"/>
    <row r="344" s="1" customFormat="1" ht="13.5" customHeight="1" x14ac:dyDescent="0.2"/>
    <row r="345" s="1" customFormat="1" ht="13.5" customHeight="1" x14ac:dyDescent="0.2"/>
    <row r="346" s="1" customFormat="1" ht="13.5" customHeight="1" x14ac:dyDescent="0.2"/>
    <row r="347" s="1" customFormat="1" ht="13.5" customHeight="1" x14ac:dyDescent="0.2"/>
    <row r="348" s="1" customFormat="1" ht="13.5" customHeight="1" x14ac:dyDescent="0.2"/>
    <row r="349" s="1" customFormat="1" ht="13.5" customHeight="1" x14ac:dyDescent="0.2"/>
    <row r="350" s="1" customFormat="1" ht="13.5" customHeight="1" x14ac:dyDescent="0.2"/>
    <row r="351" s="1" customFormat="1" ht="13.5" customHeight="1" x14ac:dyDescent="0.2"/>
    <row r="352" s="1" customFormat="1" ht="13.5" customHeight="1" x14ac:dyDescent="0.2"/>
    <row r="353" s="1" customFormat="1" ht="13.5" customHeight="1" x14ac:dyDescent="0.2"/>
    <row r="354" s="1" customFormat="1" ht="13.5" customHeight="1" x14ac:dyDescent="0.2"/>
    <row r="355" s="1" customFormat="1" ht="13.5" customHeight="1" x14ac:dyDescent="0.2"/>
    <row r="356" s="1" customFormat="1" ht="13.5" customHeight="1" x14ac:dyDescent="0.2"/>
    <row r="357" s="1" customFormat="1" ht="13.5" customHeight="1" x14ac:dyDescent="0.2"/>
    <row r="358" s="1" customFormat="1" ht="13.5" customHeight="1" x14ac:dyDescent="0.2"/>
    <row r="359" s="1" customFormat="1" ht="13.5" customHeight="1" x14ac:dyDescent="0.2"/>
    <row r="360" s="1" customFormat="1" ht="13.5" customHeight="1" x14ac:dyDescent="0.2"/>
    <row r="361" s="1" customFormat="1" ht="13.5" customHeight="1" x14ac:dyDescent="0.2"/>
    <row r="362" s="1" customFormat="1" ht="13.5" customHeight="1" x14ac:dyDescent="0.2"/>
    <row r="363" s="1" customFormat="1" ht="13.5" customHeight="1" x14ac:dyDescent="0.2"/>
    <row r="364" s="1" customFormat="1" ht="13.5" customHeight="1" x14ac:dyDescent="0.2"/>
    <row r="365" s="1" customFormat="1" ht="13.5" customHeight="1" x14ac:dyDescent="0.2"/>
    <row r="366" s="1" customFormat="1" ht="13.5" customHeight="1" x14ac:dyDescent="0.2"/>
    <row r="367" s="1" customFormat="1" ht="13.5" customHeight="1" x14ac:dyDescent="0.2"/>
    <row r="368" s="1" customFormat="1" ht="13.5" customHeight="1" x14ac:dyDescent="0.2"/>
    <row r="369" s="1" customFormat="1" ht="13.5" customHeight="1" x14ac:dyDescent="0.2"/>
    <row r="370" s="1" customFormat="1" ht="13.5" customHeight="1" x14ac:dyDescent="0.2"/>
    <row r="371" s="1" customFormat="1" ht="13.5" customHeight="1" x14ac:dyDescent="0.2"/>
    <row r="372" s="1" customFormat="1" ht="13.5" customHeight="1" x14ac:dyDescent="0.2"/>
    <row r="373" s="1" customFormat="1" ht="13.5" customHeight="1" x14ac:dyDescent="0.2"/>
    <row r="374" s="1" customFormat="1" ht="13.5" customHeight="1" x14ac:dyDescent="0.2"/>
    <row r="375" s="1" customFormat="1" ht="13.5" customHeight="1" x14ac:dyDescent="0.2"/>
    <row r="376" s="1" customFormat="1" ht="13.5" customHeight="1" x14ac:dyDescent="0.2"/>
    <row r="377" s="1" customFormat="1" ht="13.5" customHeight="1" x14ac:dyDescent="0.2"/>
    <row r="378" s="1" customFormat="1" ht="13.5" customHeight="1" x14ac:dyDescent="0.2"/>
    <row r="379" s="1" customFormat="1" ht="13.5" customHeight="1" x14ac:dyDescent="0.2"/>
    <row r="380" s="1" customFormat="1" ht="13.5" customHeight="1" x14ac:dyDescent="0.2"/>
    <row r="381" s="1" customFormat="1" ht="13.5" customHeight="1" x14ac:dyDescent="0.2"/>
    <row r="382" s="1" customFormat="1" ht="13.5" customHeight="1" x14ac:dyDescent="0.2"/>
    <row r="383" s="1" customFormat="1" ht="13.5" customHeight="1" x14ac:dyDescent="0.2"/>
    <row r="384" s="1" customFormat="1" ht="13.5" customHeight="1" x14ac:dyDescent="0.2"/>
    <row r="385" s="1" customFormat="1" ht="13.5" customHeight="1" x14ac:dyDescent="0.2"/>
    <row r="386" s="1" customFormat="1" ht="13.5" customHeight="1" x14ac:dyDescent="0.2"/>
    <row r="387" s="1" customFormat="1" ht="13.5" customHeight="1" x14ac:dyDescent="0.2"/>
    <row r="388" s="1" customFormat="1" ht="13.5" customHeight="1" x14ac:dyDescent="0.2"/>
    <row r="389" s="1" customFormat="1" ht="13.5" customHeight="1" x14ac:dyDescent="0.2"/>
    <row r="390" s="1" customFormat="1" ht="13.5" customHeight="1" x14ac:dyDescent="0.2"/>
    <row r="391" s="1" customFormat="1" ht="13.5" customHeight="1" x14ac:dyDescent="0.2"/>
    <row r="392" s="1" customFormat="1" ht="13.5" customHeight="1" x14ac:dyDescent="0.2"/>
    <row r="393" s="1" customFormat="1" ht="13.5" customHeight="1" x14ac:dyDescent="0.2"/>
    <row r="394" s="1" customFormat="1" ht="13.5" customHeight="1" x14ac:dyDescent="0.2"/>
    <row r="395" s="1" customFormat="1" ht="13.5" customHeight="1" x14ac:dyDescent="0.2"/>
    <row r="396" s="1" customFormat="1" ht="13.5" customHeight="1" x14ac:dyDescent="0.2"/>
    <row r="397" s="1" customFormat="1" ht="13.5" customHeight="1" x14ac:dyDescent="0.2"/>
    <row r="398" s="1" customFormat="1" ht="13.5" customHeight="1" x14ac:dyDescent="0.2"/>
    <row r="399" s="1" customFormat="1" ht="13.5" customHeight="1" x14ac:dyDescent="0.2"/>
    <row r="400" s="1" customFormat="1" ht="13.5" customHeight="1" x14ac:dyDescent="0.2"/>
    <row r="401" s="1" customFormat="1" ht="13.5" customHeight="1" x14ac:dyDescent="0.2"/>
    <row r="402" s="1" customFormat="1" ht="13.5" customHeight="1" x14ac:dyDescent="0.2"/>
    <row r="403" s="1" customFormat="1" ht="13.5" customHeight="1" x14ac:dyDescent="0.2"/>
    <row r="404" s="1" customFormat="1" ht="13.5" customHeight="1" x14ac:dyDescent="0.2"/>
    <row r="405" s="1" customFormat="1" ht="13.5" customHeight="1" x14ac:dyDescent="0.2"/>
    <row r="406" s="1" customFormat="1" ht="13.5" customHeight="1" x14ac:dyDescent="0.2"/>
    <row r="407" s="1" customFormat="1" ht="13.5" customHeight="1" x14ac:dyDescent="0.2"/>
    <row r="408" s="1" customFormat="1" ht="13.5" customHeight="1" x14ac:dyDescent="0.2"/>
    <row r="409" s="1" customFormat="1" ht="13.5" customHeight="1" x14ac:dyDescent="0.2"/>
    <row r="410" s="1" customFormat="1" ht="13.5" customHeight="1" x14ac:dyDescent="0.2"/>
    <row r="411" s="1" customFormat="1" ht="13.5" customHeight="1" x14ac:dyDescent="0.2"/>
    <row r="412" s="1" customFormat="1" ht="13.5" customHeight="1" x14ac:dyDescent="0.2"/>
    <row r="413" s="1" customFormat="1" ht="13.5" customHeight="1" x14ac:dyDescent="0.2"/>
    <row r="414" s="1" customFormat="1" ht="13.5" customHeight="1" x14ac:dyDescent="0.2"/>
    <row r="415" s="1" customFormat="1" ht="13.5" customHeight="1" x14ac:dyDescent="0.2"/>
    <row r="416" s="1" customFormat="1" ht="13.5" customHeight="1" x14ac:dyDescent="0.2"/>
    <row r="417" s="1" customFormat="1" ht="13.5" customHeight="1" x14ac:dyDescent="0.2"/>
    <row r="418" s="1" customFormat="1" ht="13.5" customHeight="1" x14ac:dyDescent="0.2"/>
    <row r="419" s="1" customFormat="1" ht="13.5" customHeight="1" x14ac:dyDescent="0.2"/>
    <row r="420" s="1" customFormat="1" ht="13.5" customHeight="1" x14ac:dyDescent="0.2"/>
    <row r="421" s="1" customFormat="1" ht="13.5" customHeight="1" x14ac:dyDescent="0.2"/>
    <row r="422" s="1" customFormat="1" ht="13.5" customHeight="1" x14ac:dyDescent="0.2"/>
    <row r="423" s="1" customFormat="1" ht="13.5" customHeight="1" x14ac:dyDescent="0.2"/>
    <row r="424" s="1" customFormat="1" ht="13.5" customHeight="1" x14ac:dyDescent="0.2"/>
    <row r="425" s="1" customFormat="1" ht="13.5" customHeight="1" x14ac:dyDescent="0.2"/>
    <row r="426" s="1" customFormat="1" ht="13.5" customHeight="1" x14ac:dyDescent="0.2"/>
    <row r="427" s="1" customFormat="1" ht="13.5" customHeight="1" x14ac:dyDescent="0.2"/>
    <row r="428" s="1" customFormat="1" ht="13.5" customHeight="1" x14ac:dyDescent="0.2"/>
    <row r="429" s="1" customFormat="1" ht="13.5" customHeight="1" x14ac:dyDescent="0.2"/>
    <row r="430" s="1" customFormat="1" ht="13.5" customHeight="1" x14ac:dyDescent="0.2"/>
    <row r="431" s="1" customFormat="1" ht="13.5" customHeight="1" x14ac:dyDescent="0.2"/>
    <row r="432" s="1" customFormat="1" ht="13.5" customHeight="1" x14ac:dyDescent="0.2"/>
    <row r="433" s="1" customFormat="1" ht="13.5" customHeight="1" x14ac:dyDescent="0.2"/>
    <row r="434" s="1" customFormat="1" ht="13.5" customHeight="1" x14ac:dyDescent="0.2"/>
    <row r="435" s="1" customFormat="1" ht="13.5" customHeight="1" x14ac:dyDescent="0.2"/>
    <row r="436" s="1" customFormat="1" ht="13.5" customHeight="1" x14ac:dyDescent="0.2"/>
    <row r="437" s="1" customFormat="1" ht="13.5" customHeight="1" x14ac:dyDescent="0.2"/>
    <row r="438" s="1" customFormat="1" ht="13.5" customHeight="1" x14ac:dyDescent="0.2"/>
    <row r="439" s="1" customFormat="1" ht="13.5" customHeight="1" x14ac:dyDescent="0.2"/>
    <row r="440" s="1" customFormat="1" ht="13.5" customHeight="1" x14ac:dyDescent="0.2"/>
    <row r="441" s="1" customFormat="1" ht="13.5" customHeight="1" x14ac:dyDescent="0.2"/>
    <row r="442" s="1" customFormat="1" ht="13.5" customHeight="1" x14ac:dyDescent="0.2"/>
    <row r="443" s="1" customFormat="1" ht="13.5" customHeight="1" x14ac:dyDescent="0.2"/>
    <row r="444" s="1" customFormat="1" ht="13.5" customHeight="1" x14ac:dyDescent="0.2"/>
    <row r="445" s="1" customFormat="1" ht="13.5" customHeight="1" x14ac:dyDescent="0.2"/>
    <row r="446" s="1" customFormat="1" ht="13.5" customHeight="1" x14ac:dyDescent="0.2"/>
    <row r="447" s="1" customFormat="1" ht="13.5" customHeight="1" x14ac:dyDescent="0.2"/>
    <row r="448" s="1" customFormat="1" ht="13.5" customHeight="1" x14ac:dyDescent="0.2"/>
    <row r="449" s="1" customFormat="1" ht="13.5" customHeight="1" x14ac:dyDescent="0.2"/>
    <row r="450" s="1" customFormat="1" ht="13.5" customHeight="1" x14ac:dyDescent="0.2"/>
    <row r="451" s="1" customFormat="1" ht="13.5" customHeight="1" x14ac:dyDescent="0.2"/>
    <row r="452" s="1" customFormat="1" ht="13.5" customHeight="1" x14ac:dyDescent="0.2"/>
    <row r="453" s="1" customFormat="1" ht="13.5" customHeight="1" x14ac:dyDescent="0.2"/>
    <row r="454" s="1" customFormat="1" ht="13.5" customHeight="1" x14ac:dyDescent="0.2"/>
    <row r="455" s="1" customFormat="1" ht="13.5" customHeight="1" x14ac:dyDescent="0.2"/>
    <row r="456" s="1" customFormat="1" ht="13.5" customHeight="1" x14ac:dyDescent="0.2"/>
    <row r="457" s="1" customFormat="1" ht="13.5" customHeight="1" x14ac:dyDescent="0.2"/>
    <row r="458" s="1" customFormat="1" ht="13.5" customHeight="1" x14ac:dyDescent="0.2"/>
    <row r="459" s="1" customFormat="1" ht="13.5" customHeight="1" x14ac:dyDescent="0.2"/>
    <row r="460" s="1" customFormat="1" ht="13.5" customHeight="1" x14ac:dyDescent="0.2"/>
    <row r="461" s="1" customFormat="1" ht="13.5" customHeight="1" x14ac:dyDescent="0.2"/>
    <row r="462" s="1" customFormat="1" ht="13.5" customHeight="1" x14ac:dyDescent="0.2"/>
    <row r="463" s="1" customFormat="1" ht="13.5" customHeight="1" x14ac:dyDescent="0.2"/>
    <row r="464" s="1" customFormat="1" ht="13.5" customHeight="1" x14ac:dyDescent="0.2"/>
    <row r="465" s="1" customFormat="1" ht="13.5" customHeight="1" x14ac:dyDescent="0.2"/>
    <row r="466" s="1" customFormat="1" ht="13.5" customHeight="1" x14ac:dyDescent="0.2"/>
    <row r="467" s="1" customFormat="1" ht="13.5" customHeight="1" x14ac:dyDescent="0.2"/>
    <row r="468" s="1" customFormat="1" ht="13.5" customHeight="1" x14ac:dyDescent="0.2"/>
    <row r="469" s="1" customFormat="1" ht="13.5" customHeight="1" x14ac:dyDescent="0.2"/>
    <row r="470" s="1" customFormat="1" ht="13.5" customHeight="1" x14ac:dyDescent="0.2"/>
    <row r="471" s="1" customFormat="1" ht="13.5" customHeight="1" x14ac:dyDescent="0.2"/>
    <row r="472" s="1" customFormat="1" ht="13.5" customHeight="1" x14ac:dyDescent="0.2"/>
    <row r="473" s="1" customFormat="1" ht="13.5" customHeight="1" x14ac:dyDescent="0.2"/>
    <row r="474" s="1" customFormat="1" ht="13.5" customHeight="1" x14ac:dyDescent="0.2"/>
    <row r="475" s="1" customFormat="1" ht="13.5" customHeight="1" x14ac:dyDescent="0.2"/>
    <row r="476" s="1" customFormat="1" ht="13.5" customHeight="1" x14ac:dyDescent="0.2"/>
    <row r="477" s="1" customFormat="1" ht="13.5" customHeight="1" x14ac:dyDescent="0.2"/>
    <row r="478" s="1" customFormat="1" ht="13.5" customHeight="1" x14ac:dyDescent="0.2"/>
    <row r="479" s="1" customFormat="1" ht="13.5" customHeight="1" x14ac:dyDescent="0.2"/>
    <row r="480" s="1" customFormat="1" ht="13.5" customHeight="1" x14ac:dyDescent="0.2"/>
    <row r="481" s="1" customFormat="1" ht="13.5" customHeight="1" x14ac:dyDescent="0.2"/>
    <row r="482" s="1" customFormat="1" ht="13.5" customHeight="1" x14ac:dyDescent="0.2"/>
    <row r="483" s="1" customFormat="1" ht="13.5" customHeight="1" x14ac:dyDescent="0.2"/>
    <row r="484" s="1" customFormat="1" ht="13.5" customHeight="1" x14ac:dyDescent="0.2"/>
    <row r="485" s="1" customFormat="1" ht="13.5" customHeight="1" x14ac:dyDescent="0.2"/>
    <row r="486" s="1" customFormat="1" ht="13.5" customHeight="1" x14ac:dyDescent="0.2"/>
    <row r="487" s="1" customFormat="1" ht="13.5" customHeight="1" x14ac:dyDescent="0.2"/>
    <row r="488" s="1" customFormat="1" ht="13.5" customHeight="1" x14ac:dyDescent="0.2"/>
    <row r="489" s="1" customFormat="1" ht="13.5" customHeight="1" x14ac:dyDescent="0.2"/>
    <row r="490" s="1" customFormat="1" ht="13.5" customHeight="1" x14ac:dyDescent="0.2"/>
    <row r="491" s="1" customFormat="1" ht="13.5" customHeight="1" x14ac:dyDescent="0.2"/>
    <row r="492" s="1" customFormat="1" ht="13.5" customHeight="1" x14ac:dyDescent="0.2"/>
    <row r="493" s="1" customFormat="1" ht="13.5" customHeight="1" x14ac:dyDescent="0.2"/>
    <row r="494" s="1" customFormat="1" ht="13.5" customHeight="1" x14ac:dyDescent="0.2"/>
    <row r="495" s="1" customFormat="1" ht="13.5" customHeight="1" x14ac:dyDescent="0.2"/>
    <row r="496" s="1" customFormat="1" ht="13.5" customHeight="1" x14ac:dyDescent="0.2"/>
    <row r="497" s="1" customFormat="1" ht="13.5" customHeight="1" x14ac:dyDescent="0.2"/>
    <row r="498" s="1" customFormat="1" ht="13.5" customHeight="1" x14ac:dyDescent="0.2"/>
    <row r="499" s="1" customFormat="1" ht="13.5" customHeight="1" x14ac:dyDescent="0.2"/>
    <row r="500" s="1" customFormat="1" ht="13.5" customHeight="1" x14ac:dyDescent="0.2"/>
    <row r="501" s="1" customFormat="1" ht="13.5" customHeight="1" x14ac:dyDescent="0.2"/>
    <row r="502" s="1" customFormat="1" ht="13.5" customHeight="1" x14ac:dyDescent="0.2"/>
    <row r="503" s="1" customFormat="1" ht="13.5" customHeight="1" x14ac:dyDescent="0.2"/>
    <row r="504" s="1" customFormat="1" ht="13.5" customHeight="1" x14ac:dyDescent="0.2"/>
    <row r="505" s="1" customFormat="1" ht="13.5" customHeight="1" x14ac:dyDescent="0.2"/>
    <row r="506" s="1" customFormat="1" ht="13.5" customHeight="1" x14ac:dyDescent="0.2"/>
    <row r="507" s="1" customFormat="1" ht="13.5" customHeight="1" x14ac:dyDescent="0.2"/>
    <row r="508" s="1" customFormat="1" ht="13.5" customHeight="1" x14ac:dyDescent="0.2"/>
    <row r="509" s="1" customFormat="1" ht="13.5" customHeight="1" x14ac:dyDescent="0.2"/>
    <row r="510" s="1" customFormat="1" ht="13.5" customHeight="1" x14ac:dyDescent="0.2"/>
    <row r="511" s="1" customFormat="1" ht="13.5" customHeight="1" x14ac:dyDescent="0.2"/>
    <row r="512" s="1" customFormat="1" ht="13.5" customHeight="1" x14ac:dyDescent="0.2"/>
    <row r="513" s="1" customFormat="1" ht="13.5" customHeight="1" x14ac:dyDescent="0.2"/>
    <row r="514" s="1" customFormat="1" ht="13.5" customHeight="1" x14ac:dyDescent="0.2"/>
    <row r="515" s="1" customFormat="1" ht="13.5" customHeight="1" x14ac:dyDescent="0.2"/>
    <row r="516" s="1" customFormat="1" ht="13.5" customHeight="1" x14ac:dyDescent="0.2"/>
    <row r="517" s="1" customFormat="1" ht="13.5" customHeight="1" x14ac:dyDescent="0.2"/>
    <row r="518" s="1" customFormat="1" ht="13.5" customHeight="1" x14ac:dyDescent="0.2"/>
    <row r="519" s="1" customFormat="1" ht="13.5" customHeight="1" x14ac:dyDescent="0.2"/>
    <row r="520" s="1" customFormat="1" ht="13.5" customHeight="1" x14ac:dyDescent="0.2"/>
    <row r="521" s="1" customFormat="1" ht="13.5" customHeight="1" x14ac:dyDescent="0.2"/>
    <row r="522" s="1" customFormat="1" ht="13.5" customHeight="1" x14ac:dyDescent="0.2"/>
    <row r="523" s="1" customFormat="1" ht="13.5" customHeight="1" x14ac:dyDescent="0.2"/>
    <row r="524" s="1" customFormat="1" ht="13.5" customHeight="1" x14ac:dyDescent="0.2"/>
    <row r="525" s="1" customFormat="1" ht="13.5" customHeight="1" x14ac:dyDescent="0.2"/>
    <row r="526" s="1" customFormat="1" ht="13.5" customHeight="1" x14ac:dyDescent="0.2"/>
    <row r="527" s="1" customFormat="1" ht="13.5" customHeight="1" x14ac:dyDescent="0.2"/>
    <row r="528" s="1" customFormat="1" ht="13.5" customHeight="1" x14ac:dyDescent="0.2"/>
    <row r="529" s="1" customFormat="1" ht="13.5" customHeight="1" x14ac:dyDescent="0.2"/>
    <row r="530" s="1" customFormat="1" ht="13.5" customHeight="1" x14ac:dyDescent="0.2"/>
    <row r="531" s="1" customFormat="1" ht="13.5" customHeight="1" x14ac:dyDescent="0.2"/>
    <row r="532" s="1" customFormat="1" ht="13.5" customHeight="1" x14ac:dyDescent="0.2"/>
    <row r="533" s="1" customFormat="1" ht="13.5" customHeight="1" x14ac:dyDescent="0.2"/>
    <row r="534" s="1" customFormat="1" ht="13.5" customHeight="1" x14ac:dyDescent="0.2"/>
    <row r="535" s="1" customFormat="1" ht="13.5" customHeight="1" x14ac:dyDescent="0.2"/>
    <row r="536" s="1" customFormat="1" ht="13.5" customHeight="1" x14ac:dyDescent="0.2"/>
    <row r="537" s="1" customFormat="1" ht="13.5" customHeight="1" x14ac:dyDescent="0.2"/>
    <row r="538" s="1" customFormat="1" ht="13.5" customHeight="1" x14ac:dyDescent="0.2"/>
    <row r="539" s="1" customFormat="1" ht="13.5" customHeight="1" x14ac:dyDescent="0.2"/>
    <row r="540" s="1" customFormat="1" ht="13.5" customHeight="1" x14ac:dyDescent="0.2"/>
    <row r="541" s="1" customFormat="1" ht="13.5" customHeight="1" x14ac:dyDescent="0.2"/>
    <row r="542" s="1" customFormat="1" ht="13.5" customHeight="1" x14ac:dyDescent="0.2"/>
    <row r="543" s="1" customFormat="1" ht="13.5" customHeight="1" x14ac:dyDescent="0.2"/>
    <row r="544" s="1" customFormat="1" ht="13.5" customHeight="1" x14ac:dyDescent="0.2"/>
    <row r="545" s="1" customFormat="1" ht="13.5" customHeight="1" x14ac:dyDescent="0.2"/>
    <row r="546" s="1" customFormat="1" ht="13.5" customHeight="1" x14ac:dyDescent="0.2"/>
    <row r="547" s="1" customFormat="1" ht="13.5" customHeight="1" x14ac:dyDescent="0.2"/>
    <row r="548" s="1" customFormat="1" ht="13.5" customHeight="1" x14ac:dyDescent="0.2"/>
    <row r="549" s="1" customFormat="1" ht="13.5" customHeight="1" x14ac:dyDescent="0.2"/>
    <row r="550" s="1" customFormat="1" ht="13.5" customHeight="1" x14ac:dyDescent="0.2"/>
    <row r="551" s="1" customFormat="1" ht="13.5" customHeight="1" x14ac:dyDescent="0.2"/>
    <row r="552" s="1" customFormat="1" ht="13.5" customHeight="1" x14ac:dyDescent="0.2"/>
    <row r="553" s="1" customFormat="1" ht="13.5" customHeight="1" x14ac:dyDescent="0.2"/>
    <row r="554" s="1" customFormat="1" ht="13.5" customHeight="1" x14ac:dyDescent="0.2"/>
    <row r="555" s="1" customFormat="1" ht="13.5" customHeight="1" x14ac:dyDescent="0.2"/>
    <row r="556" s="1" customFormat="1" ht="13.5" customHeight="1" x14ac:dyDescent="0.2"/>
    <row r="557" s="1" customFormat="1" ht="13.5" customHeight="1" x14ac:dyDescent="0.2"/>
    <row r="558" s="1" customFormat="1" ht="13.5" customHeight="1" x14ac:dyDescent="0.2"/>
    <row r="559" s="1" customFormat="1" ht="13.5" customHeight="1" x14ac:dyDescent="0.2"/>
    <row r="560" s="1" customFormat="1" ht="13.5" customHeight="1" x14ac:dyDescent="0.2"/>
    <row r="561" s="1" customFormat="1" ht="13.5" customHeight="1" x14ac:dyDescent="0.2"/>
    <row r="562" s="1" customFormat="1" ht="13.5" customHeight="1" x14ac:dyDescent="0.2"/>
    <row r="563" s="1" customFormat="1" ht="13.5" customHeight="1" x14ac:dyDescent="0.2"/>
    <row r="564" s="1" customFormat="1" ht="13.5" customHeight="1" x14ac:dyDescent="0.2"/>
    <row r="565" s="1" customFormat="1" ht="13.5" customHeight="1" x14ac:dyDescent="0.2"/>
    <row r="566" s="1" customFormat="1" ht="13.5" customHeight="1" x14ac:dyDescent="0.2"/>
    <row r="567" s="1" customFormat="1" ht="13.5" customHeight="1" x14ac:dyDescent="0.2"/>
    <row r="568" s="1" customFormat="1" ht="13.5" customHeight="1" x14ac:dyDescent="0.2"/>
    <row r="569" s="1" customFormat="1" ht="13.5" customHeight="1" x14ac:dyDescent="0.2"/>
    <row r="570" s="1" customFormat="1" ht="13.5" customHeight="1" x14ac:dyDescent="0.2"/>
    <row r="571" s="1" customFormat="1" ht="13.5" customHeight="1" x14ac:dyDescent="0.2"/>
    <row r="572" s="1" customFormat="1" ht="13.5" customHeight="1" x14ac:dyDescent="0.2"/>
    <row r="573" s="1" customFormat="1" ht="13.5" customHeight="1" x14ac:dyDescent="0.2"/>
    <row r="574" s="1" customFormat="1" ht="13.5" customHeight="1" x14ac:dyDescent="0.2"/>
    <row r="575" s="1" customFormat="1" ht="13.5" customHeight="1" x14ac:dyDescent="0.2"/>
    <row r="576" s="1" customFormat="1" ht="13.5" customHeight="1" x14ac:dyDescent="0.2"/>
    <row r="577" s="1" customFormat="1" ht="13.5" customHeight="1" x14ac:dyDescent="0.2"/>
    <row r="578" s="1" customFormat="1" ht="13.5" customHeight="1" x14ac:dyDescent="0.2"/>
    <row r="579" s="1" customFormat="1" ht="13.5" customHeight="1" x14ac:dyDescent="0.2"/>
    <row r="580" s="1" customFormat="1" ht="13.5" customHeight="1" x14ac:dyDescent="0.2"/>
    <row r="581" s="1" customFormat="1" ht="13.5" customHeight="1" x14ac:dyDescent="0.2"/>
    <row r="582" s="1" customFormat="1" ht="13.5" customHeight="1" x14ac:dyDescent="0.2"/>
    <row r="583" s="1" customFormat="1" ht="13.5" customHeight="1" x14ac:dyDescent="0.2"/>
    <row r="584" s="1" customFormat="1" ht="13.5" customHeight="1" x14ac:dyDescent="0.2"/>
    <row r="585" s="1" customFormat="1" ht="13.5" customHeight="1" x14ac:dyDescent="0.2"/>
    <row r="586" s="1" customFormat="1" ht="13.5" customHeight="1" x14ac:dyDescent="0.2"/>
    <row r="587" s="1" customFormat="1" ht="13.5" customHeight="1" x14ac:dyDescent="0.2"/>
    <row r="588" s="1" customFormat="1" ht="13.5" customHeight="1" x14ac:dyDescent="0.2"/>
    <row r="589" s="1" customFormat="1" ht="13.5" customHeight="1" x14ac:dyDescent="0.2"/>
    <row r="590" s="1" customFormat="1" ht="13.5" customHeight="1" x14ac:dyDescent="0.2"/>
    <row r="591" s="1" customFormat="1" ht="13.5" customHeight="1" x14ac:dyDescent="0.2"/>
    <row r="592" s="1" customFormat="1" ht="13.5" customHeight="1" x14ac:dyDescent="0.2"/>
    <row r="593" s="1" customFormat="1" ht="13.5" customHeight="1" x14ac:dyDescent="0.2"/>
    <row r="594" s="1" customFormat="1" ht="13.5" customHeight="1" x14ac:dyDescent="0.2"/>
    <row r="595" s="1" customFormat="1" ht="13.5" customHeight="1" x14ac:dyDescent="0.2"/>
    <row r="596" s="1" customFormat="1" ht="13.5" customHeight="1" x14ac:dyDescent="0.2"/>
    <row r="597" s="1" customFormat="1" ht="13.5" customHeight="1" x14ac:dyDescent="0.2"/>
    <row r="598" s="1" customFormat="1" ht="13.5" customHeight="1" x14ac:dyDescent="0.2"/>
    <row r="599" s="1" customFormat="1" ht="13.5" customHeight="1" x14ac:dyDescent="0.2"/>
    <row r="600" s="1" customFormat="1" ht="13.5" customHeight="1" x14ac:dyDescent="0.2"/>
    <row r="601" s="1" customFormat="1" ht="13.5" customHeight="1" x14ac:dyDescent="0.2"/>
    <row r="602" s="1" customFormat="1" ht="13.5" customHeight="1" x14ac:dyDescent="0.2"/>
    <row r="603" s="1" customFormat="1" ht="13.5" customHeight="1" x14ac:dyDescent="0.2"/>
    <row r="604" s="1" customFormat="1" ht="13.5" customHeight="1" x14ac:dyDescent="0.2"/>
    <row r="605" s="1" customFormat="1" ht="13.5" customHeight="1" x14ac:dyDescent="0.2"/>
    <row r="606" s="1" customFormat="1" ht="13.5" customHeight="1" x14ac:dyDescent="0.2"/>
    <row r="607" s="1" customFormat="1" ht="13.5" customHeight="1" x14ac:dyDescent="0.2"/>
    <row r="608" s="1" customFormat="1" ht="13.5" customHeight="1" x14ac:dyDescent="0.2"/>
    <row r="609" s="1" customFormat="1" ht="13.5" customHeight="1" x14ac:dyDescent="0.2"/>
    <row r="610" s="1" customFormat="1" ht="13.5" customHeight="1" x14ac:dyDescent="0.2"/>
    <row r="611" s="1" customFormat="1" ht="13.5" customHeight="1" x14ac:dyDescent="0.2"/>
    <row r="612" s="1" customFormat="1" ht="13.5" customHeight="1" x14ac:dyDescent="0.2"/>
    <row r="613" s="1" customFormat="1" ht="13.5" customHeight="1" x14ac:dyDescent="0.2"/>
    <row r="614" s="1" customFormat="1" ht="13.5" customHeight="1" x14ac:dyDescent="0.2"/>
    <row r="615" s="1" customFormat="1" ht="13.5" customHeight="1" x14ac:dyDescent="0.2"/>
    <row r="616" s="1" customFormat="1" ht="13.5" customHeight="1" x14ac:dyDescent="0.2"/>
    <row r="617" s="1" customFormat="1" ht="13.5" customHeight="1" x14ac:dyDescent="0.2"/>
    <row r="618" s="1" customFormat="1" ht="13.5" customHeight="1" x14ac:dyDescent="0.2"/>
    <row r="619" s="1" customFormat="1" ht="13.5" customHeight="1" x14ac:dyDescent="0.2"/>
    <row r="620" s="1" customFormat="1" ht="13.5" customHeight="1" x14ac:dyDescent="0.2"/>
    <row r="621" s="1" customFormat="1" ht="13.5" customHeight="1" x14ac:dyDescent="0.2"/>
    <row r="622" s="1" customFormat="1" ht="13.5" customHeight="1" x14ac:dyDescent="0.2"/>
    <row r="623" s="1" customFormat="1" ht="13.5" customHeight="1" x14ac:dyDescent="0.2"/>
    <row r="624" s="1" customFormat="1" ht="13.5" customHeight="1" x14ac:dyDescent="0.2"/>
    <row r="625" s="1" customFormat="1" ht="13.5" customHeight="1" x14ac:dyDescent="0.2"/>
    <row r="626" s="1" customFormat="1" ht="13.5" customHeight="1" x14ac:dyDescent="0.2"/>
    <row r="627" s="1" customFormat="1" ht="13.5" customHeight="1" x14ac:dyDescent="0.2"/>
    <row r="628" s="1" customFormat="1" ht="13.5" customHeight="1" x14ac:dyDescent="0.2"/>
    <row r="629" s="1" customFormat="1" ht="13.5" customHeight="1" x14ac:dyDescent="0.2"/>
    <row r="630" s="1" customFormat="1" ht="13.5" customHeight="1" x14ac:dyDescent="0.2"/>
    <row r="631" s="1" customFormat="1" ht="13.5" customHeight="1" x14ac:dyDescent="0.2"/>
    <row r="632" s="1" customFormat="1" ht="13.5" customHeight="1" x14ac:dyDescent="0.2"/>
    <row r="633" s="1" customFormat="1" ht="13.5" customHeight="1" x14ac:dyDescent="0.2"/>
    <row r="634" s="1" customFormat="1" ht="13.5" customHeight="1" x14ac:dyDescent="0.2"/>
    <row r="635" s="1" customFormat="1" ht="13.5" customHeight="1" x14ac:dyDescent="0.2"/>
    <row r="636" s="1" customFormat="1" ht="13.5" customHeight="1" x14ac:dyDescent="0.2"/>
    <row r="637" s="1" customFormat="1" ht="13.5" customHeight="1" x14ac:dyDescent="0.2"/>
    <row r="638" s="1" customFormat="1" ht="13.5" customHeight="1" x14ac:dyDescent="0.2"/>
    <row r="639" s="1" customFormat="1" ht="13.5" customHeight="1" x14ac:dyDescent="0.2"/>
    <row r="640" s="1" customFormat="1" ht="13.5" customHeight="1" x14ac:dyDescent="0.2"/>
    <row r="641" s="1" customFormat="1" ht="13.5" customHeight="1" x14ac:dyDescent="0.2"/>
    <row r="642" s="1" customFormat="1" ht="13.5" customHeight="1" x14ac:dyDescent="0.2"/>
    <row r="643" s="1" customFormat="1" ht="13.5" customHeight="1" x14ac:dyDescent="0.2"/>
    <row r="644" s="1" customFormat="1" ht="13.5" customHeight="1" x14ac:dyDescent="0.2"/>
    <row r="645" s="1" customFormat="1" ht="13.5" customHeight="1" x14ac:dyDescent="0.2"/>
    <row r="646" s="1" customFormat="1" ht="13.5" customHeight="1" x14ac:dyDescent="0.2"/>
    <row r="647" s="1" customFormat="1" ht="13.5" customHeight="1" x14ac:dyDescent="0.2"/>
    <row r="648" s="1" customFormat="1" ht="13.5" customHeight="1" x14ac:dyDescent="0.2"/>
    <row r="649" s="1" customFormat="1" ht="13.5" customHeight="1" x14ac:dyDescent="0.2"/>
    <row r="650" s="1" customFormat="1" ht="13.5" customHeight="1" x14ac:dyDescent="0.2"/>
    <row r="651" s="1" customFormat="1" ht="13.5" customHeight="1" x14ac:dyDescent="0.2"/>
    <row r="652" s="1" customFormat="1" ht="13.5" customHeight="1" x14ac:dyDescent="0.2"/>
    <row r="653" s="1" customFormat="1" ht="13.5" customHeight="1" x14ac:dyDescent="0.2"/>
    <row r="654" s="1" customFormat="1" ht="13.5" customHeight="1" x14ac:dyDescent="0.2"/>
    <row r="655" s="1" customFormat="1" ht="13.5" customHeight="1" x14ac:dyDescent="0.2"/>
    <row r="656" s="1" customFormat="1" ht="13.5" customHeight="1" x14ac:dyDescent="0.2"/>
    <row r="657" s="1" customFormat="1" ht="13.5" customHeight="1" x14ac:dyDescent="0.2"/>
    <row r="658" s="1" customFormat="1" ht="13.5" customHeight="1" x14ac:dyDescent="0.2"/>
    <row r="659" s="1" customFormat="1" ht="13.5" customHeight="1" x14ac:dyDescent="0.2"/>
    <row r="660" s="1" customFormat="1" ht="13.5" customHeight="1" x14ac:dyDescent="0.2"/>
    <row r="661" s="1" customFormat="1" ht="13.5" customHeight="1" x14ac:dyDescent="0.2"/>
    <row r="662" s="1" customFormat="1" ht="13.5" customHeight="1" x14ac:dyDescent="0.2"/>
    <row r="663" s="1" customFormat="1" ht="13.5" customHeight="1" x14ac:dyDescent="0.2"/>
    <row r="664" s="1" customFormat="1" ht="13.5" customHeight="1" x14ac:dyDescent="0.2"/>
    <row r="665" s="1" customFormat="1" ht="13.5" customHeight="1" x14ac:dyDescent="0.2"/>
    <row r="666" s="1" customFormat="1" ht="13.5" customHeight="1" x14ac:dyDescent="0.2"/>
    <row r="667" s="1" customFormat="1" ht="13.5" customHeight="1" x14ac:dyDescent="0.2"/>
    <row r="668" s="1" customFormat="1" ht="13.5" customHeight="1" x14ac:dyDescent="0.2"/>
    <row r="669" s="1" customFormat="1" ht="13.5" customHeight="1" x14ac:dyDescent="0.2"/>
    <row r="670" s="1" customFormat="1" ht="13.5" customHeight="1" x14ac:dyDescent="0.2"/>
    <row r="671" s="1" customFormat="1" ht="13.5" customHeight="1" x14ac:dyDescent="0.2"/>
    <row r="672" s="1" customFormat="1" ht="13.5" customHeight="1" x14ac:dyDescent="0.2"/>
    <row r="673" s="1" customFormat="1" ht="13.5" customHeight="1" x14ac:dyDescent="0.2"/>
    <row r="674" s="1" customFormat="1" ht="13.5" customHeight="1" x14ac:dyDescent="0.2"/>
    <row r="675" s="1" customFormat="1" ht="13.5" customHeight="1" x14ac:dyDescent="0.2"/>
    <row r="676" s="1" customFormat="1" ht="13.5" customHeight="1" x14ac:dyDescent="0.2"/>
    <row r="677" s="1" customFormat="1" ht="13.5" customHeight="1" x14ac:dyDescent="0.2"/>
    <row r="678" s="1" customFormat="1" ht="13.5" customHeight="1" x14ac:dyDescent="0.2"/>
    <row r="679" s="1" customFormat="1" ht="13.5" customHeight="1" x14ac:dyDescent="0.2"/>
    <row r="680" s="1" customFormat="1" ht="13.5" customHeight="1" x14ac:dyDescent="0.2"/>
    <row r="681" s="1" customFormat="1" ht="13.5" customHeight="1" x14ac:dyDescent="0.2"/>
    <row r="682" s="1" customFormat="1" ht="13.5" customHeight="1" x14ac:dyDescent="0.2"/>
    <row r="683" s="1" customFormat="1" ht="13.5" customHeight="1" x14ac:dyDescent="0.2"/>
    <row r="684" s="1" customFormat="1" ht="13.5" customHeight="1" x14ac:dyDescent="0.2"/>
    <row r="685" s="1" customFormat="1" ht="13.5" customHeight="1" x14ac:dyDescent="0.2"/>
    <row r="686" s="1" customFormat="1" ht="13.5" customHeight="1" x14ac:dyDescent="0.2"/>
    <row r="687" s="1" customFormat="1" ht="13.5" customHeight="1" x14ac:dyDescent="0.2"/>
    <row r="688" s="1" customFormat="1" ht="13.5" customHeight="1" x14ac:dyDescent="0.2"/>
    <row r="689" s="1" customFormat="1" ht="13.5" customHeight="1" x14ac:dyDescent="0.2"/>
    <row r="690" s="1" customFormat="1" ht="13.5" customHeight="1" x14ac:dyDescent="0.2"/>
    <row r="691" s="1" customFormat="1" ht="13.5" customHeight="1" x14ac:dyDescent="0.2"/>
    <row r="692" s="1" customFormat="1" ht="13.5" customHeight="1" x14ac:dyDescent="0.2"/>
    <row r="693" s="1" customFormat="1" ht="13.5" customHeight="1" x14ac:dyDescent="0.2"/>
    <row r="694" s="1" customFormat="1" ht="13.5" customHeight="1" x14ac:dyDescent="0.2"/>
    <row r="695" s="1" customFormat="1" ht="13.5" customHeight="1" x14ac:dyDescent="0.2"/>
    <row r="696" s="1" customFormat="1" ht="13.5" customHeight="1" x14ac:dyDescent="0.2"/>
    <row r="697" s="1" customFormat="1" ht="13.5" customHeight="1" x14ac:dyDescent="0.2"/>
    <row r="698" s="1" customFormat="1" ht="13.5" customHeight="1" x14ac:dyDescent="0.2"/>
    <row r="699" s="1" customFormat="1" ht="13.5" customHeight="1" x14ac:dyDescent="0.2"/>
    <row r="700" s="1" customFormat="1" ht="13.5" customHeight="1" x14ac:dyDescent="0.2"/>
    <row r="701" s="1" customFormat="1" ht="13.5" customHeight="1" x14ac:dyDescent="0.2"/>
    <row r="702" s="1" customFormat="1" ht="13.5" customHeight="1" x14ac:dyDescent="0.2"/>
    <row r="703" s="1" customFormat="1" ht="13.5" customHeight="1" x14ac:dyDescent="0.2"/>
    <row r="704" s="1" customFormat="1" ht="13.5" customHeight="1" x14ac:dyDescent="0.2"/>
    <row r="705" s="1" customFormat="1" ht="13.5" customHeight="1" x14ac:dyDescent="0.2"/>
    <row r="706" s="1" customFormat="1" ht="13.5" customHeight="1" x14ac:dyDescent="0.2"/>
    <row r="707" s="1" customFormat="1" ht="13.5" customHeight="1" x14ac:dyDescent="0.2"/>
    <row r="708" s="1" customFormat="1" ht="13.5" customHeight="1" x14ac:dyDescent="0.2"/>
    <row r="709" s="1" customFormat="1" ht="13.5" customHeight="1" x14ac:dyDescent="0.2"/>
    <row r="710" s="1" customFormat="1" ht="13.5" customHeight="1" x14ac:dyDescent="0.2"/>
    <row r="711" s="1" customFormat="1" ht="13.5" customHeight="1" x14ac:dyDescent="0.2"/>
    <row r="712" s="1" customFormat="1" ht="13.5" customHeight="1" x14ac:dyDescent="0.2"/>
    <row r="713" s="1" customFormat="1" ht="13.5" customHeight="1" x14ac:dyDescent="0.2"/>
    <row r="714" s="1" customFormat="1" ht="13.5" customHeight="1" x14ac:dyDescent="0.2"/>
    <row r="715" s="1" customFormat="1" ht="13.5" customHeight="1" x14ac:dyDescent="0.2"/>
    <row r="716" s="1" customFormat="1" ht="13.5" customHeight="1" x14ac:dyDescent="0.2"/>
    <row r="717" s="1" customFormat="1" ht="13.5" customHeight="1" x14ac:dyDescent="0.2"/>
    <row r="718" s="1" customFormat="1" ht="13.5" customHeight="1" x14ac:dyDescent="0.2"/>
    <row r="719" s="1" customFormat="1" ht="13.5" customHeight="1" x14ac:dyDescent="0.2"/>
    <row r="720" s="1" customFormat="1" ht="13.5" customHeight="1" x14ac:dyDescent="0.2"/>
    <row r="721" s="1" customFormat="1" ht="13.5" customHeight="1" x14ac:dyDescent="0.2"/>
    <row r="722" s="1" customFormat="1" ht="13.5" customHeight="1" x14ac:dyDescent="0.2"/>
    <row r="723" s="1" customFormat="1" ht="13.5" customHeight="1" x14ac:dyDescent="0.2"/>
    <row r="724" s="1" customFormat="1" ht="13.5" customHeight="1" x14ac:dyDescent="0.2"/>
    <row r="725" s="1" customFormat="1" ht="13.5" customHeight="1" x14ac:dyDescent="0.2"/>
    <row r="726" s="1" customFormat="1" ht="13.5" customHeight="1" x14ac:dyDescent="0.2"/>
    <row r="727" s="1" customFormat="1" ht="13.5" customHeight="1" x14ac:dyDescent="0.2"/>
    <row r="728" s="1" customFormat="1" ht="13.5" customHeight="1" x14ac:dyDescent="0.2"/>
    <row r="729" s="1" customFormat="1" ht="13.5" customHeight="1" x14ac:dyDescent="0.2"/>
    <row r="730" s="1" customFormat="1" ht="13.5" customHeight="1" x14ac:dyDescent="0.2"/>
    <row r="731" s="1" customFormat="1" ht="13.5" customHeight="1" x14ac:dyDescent="0.2"/>
    <row r="732" s="1" customFormat="1" ht="13.5" customHeight="1" x14ac:dyDescent="0.2"/>
    <row r="733" s="1" customFormat="1" ht="13.5" customHeight="1" x14ac:dyDescent="0.2"/>
    <row r="734" s="1" customFormat="1" ht="13.5" customHeight="1" x14ac:dyDescent="0.2"/>
    <row r="735" s="1" customFormat="1" ht="13.5" customHeight="1" x14ac:dyDescent="0.2"/>
    <row r="736" s="1" customFormat="1" ht="13.5" customHeight="1" x14ac:dyDescent="0.2"/>
    <row r="737" s="1" customFormat="1" ht="13.5" customHeight="1" x14ac:dyDescent="0.2"/>
    <row r="738" s="1" customFormat="1" ht="13.5" customHeight="1" x14ac:dyDescent="0.2"/>
    <row r="739" s="1" customFormat="1" ht="13.5" customHeight="1" x14ac:dyDescent="0.2"/>
    <row r="740" s="1" customFormat="1" ht="13.5" customHeight="1" x14ac:dyDescent="0.2"/>
    <row r="741" s="1" customFormat="1" ht="13.5" customHeight="1" x14ac:dyDescent="0.2"/>
    <row r="742" s="1" customFormat="1" ht="13.5" customHeight="1" x14ac:dyDescent="0.2"/>
    <row r="743" s="1" customFormat="1" ht="13.5" customHeight="1" x14ac:dyDescent="0.2"/>
    <row r="744" s="1" customFormat="1" ht="13.5" customHeight="1" x14ac:dyDescent="0.2"/>
    <row r="745" s="1" customFormat="1" ht="13.5" customHeight="1" x14ac:dyDescent="0.2"/>
    <row r="746" s="1" customFormat="1" ht="13.5" customHeight="1" x14ac:dyDescent="0.2"/>
    <row r="747" s="1" customFormat="1" ht="13.5" customHeight="1" x14ac:dyDescent="0.2"/>
    <row r="748" s="1" customFormat="1" ht="13.5" customHeight="1" x14ac:dyDescent="0.2"/>
    <row r="749" s="1" customFormat="1" ht="13.5" customHeight="1" x14ac:dyDescent="0.2"/>
    <row r="750" s="1" customFormat="1" ht="13.5" customHeight="1" x14ac:dyDescent="0.2"/>
    <row r="751" s="1" customFormat="1" ht="13.5" customHeight="1" x14ac:dyDescent="0.2"/>
    <row r="752" s="1" customFormat="1" ht="13.5" customHeight="1" x14ac:dyDescent="0.2"/>
    <row r="753" s="1" customFormat="1" ht="13.5" customHeight="1" x14ac:dyDescent="0.2"/>
    <row r="754" s="1" customFormat="1" ht="13.5" customHeight="1" x14ac:dyDescent="0.2"/>
    <row r="755" s="1" customFormat="1" ht="13.5" customHeight="1" x14ac:dyDescent="0.2"/>
    <row r="756" s="1" customFormat="1" ht="13.5" customHeight="1" x14ac:dyDescent="0.2"/>
    <row r="757" s="1" customFormat="1" ht="13.5" customHeight="1" x14ac:dyDescent="0.2"/>
    <row r="758" s="1" customFormat="1" ht="13.5" customHeight="1" x14ac:dyDescent="0.2"/>
    <row r="759" s="1" customFormat="1" ht="13.5" customHeight="1" x14ac:dyDescent="0.2"/>
    <row r="760" s="1" customFormat="1" ht="13.5" customHeight="1" x14ac:dyDescent="0.2"/>
    <row r="761" s="1" customFormat="1" ht="13.5" customHeight="1" x14ac:dyDescent="0.2"/>
    <row r="762" s="1" customFormat="1" ht="13.5" customHeight="1" x14ac:dyDescent="0.2"/>
    <row r="763" s="1" customFormat="1" ht="13.5" customHeight="1" x14ac:dyDescent="0.2"/>
    <row r="764" s="1" customFormat="1" ht="13.5" customHeight="1" x14ac:dyDescent="0.2"/>
    <row r="765" s="1" customFormat="1" ht="13.5" customHeight="1" x14ac:dyDescent="0.2"/>
    <row r="766" s="1" customFormat="1" ht="13.5" customHeight="1" x14ac:dyDescent="0.2"/>
    <row r="767" s="1" customFormat="1" ht="13.5" customHeight="1" x14ac:dyDescent="0.2"/>
    <row r="768" s="1" customFormat="1" ht="13.5" customHeight="1" x14ac:dyDescent="0.2"/>
    <row r="769" s="1" customFormat="1" ht="13.5" customHeight="1" x14ac:dyDescent="0.2"/>
    <row r="770" s="1" customFormat="1" ht="13.5" customHeight="1" x14ac:dyDescent="0.2"/>
    <row r="771" s="1" customFormat="1" ht="13.5" customHeight="1" x14ac:dyDescent="0.2"/>
    <row r="772" s="1" customFormat="1" ht="13.5" customHeight="1" x14ac:dyDescent="0.2"/>
    <row r="773" s="1" customFormat="1" ht="13.5" customHeight="1" x14ac:dyDescent="0.2"/>
    <row r="774" s="1" customFormat="1" ht="13.5" customHeight="1" x14ac:dyDescent="0.2"/>
    <row r="775" s="1" customFormat="1" ht="13.5" customHeight="1" x14ac:dyDescent="0.2"/>
    <row r="776" s="1" customFormat="1" ht="13.5" customHeight="1" x14ac:dyDescent="0.2"/>
    <row r="777" s="1" customFormat="1" ht="13.5" customHeight="1" x14ac:dyDescent="0.2"/>
    <row r="778" s="1" customFormat="1" ht="13.5" customHeight="1" x14ac:dyDescent="0.2"/>
    <row r="779" s="1" customFormat="1" ht="13.5" customHeight="1" x14ac:dyDescent="0.2"/>
    <row r="780" s="1" customFormat="1" ht="13.5" customHeight="1" x14ac:dyDescent="0.2"/>
    <row r="781" s="1" customFormat="1" ht="13.5" customHeight="1" x14ac:dyDescent="0.2"/>
    <row r="782" s="1" customFormat="1" ht="13.5" customHeight="1" x14ac:dyDescent="0.2"/>
    <row r="783" s="1" customFormat="1" ht="13.5" customHeight="1" x14ac:dyDescent="0.2"/>
    <row r="784" s="1" customFormat="1" ht="13.5" customHeight="1" x14ac:dyDescent="0.2"/>
    <row r="785" s="1" customFormat="1" ht="13.5" customHeight="1" x14ac:dyDescent="0.2"/>
    <row r="786" s="1" customFormat="1" ht="13.5" customHeight="1" x14ac:dyDescent="0.2"/>
    <row r="787" s="1" customFormat="1" ht="13.5" customHeight="1" x14ac:dyDescent="0.2"/>
    <row r="788" s="1" customFormat="1" ht="13.5" customHeight="1" x14ac:dyDescent="0.2"/>
    <row r="789" s="1" customFormat="1" ht="13.5" customHeight="1" x14ac:dyDescent="0.2"/>
    <row r="790" s="1" customFormat="1" ht="13.5" customHeight="1" x14ac:dyDescent="0.2"/>
    <row r="791" s="1" customFormat="1" ht="13.5" customHeight="1" x14ac:dyDescent="0.2"/>
    <row r="792" s="1" customFormat="1" ht="13.5" customHeight="1" x14ac:dyDescent="0.2"/>
    <row r="793" s="1" customFormat="1" ht="13.5" customHeight="1" x14ac:dyDescent="0.2"/>
    <row r="794" s="1" customFormat="1" ht="13.5" customHeight="1" x14ac:dyDescent="0.2"/>
    <row r="795" s="1" customFormat="1" ht="13.5" customHeight="1" x14ac:dyDescent="0.2"/>
    <row r="796" s="1" customFormat="1" ht="13.5" customHeight="1" x14ac:dyDescent="0.2"/>
    <row r="797" s="1" customFormat="1" ht="13.5" customHeight="1" x14ac:dyDescent="0.2"/>
    <row r="798" s="1" customFormat="1" ht="13.5" customHeight="1" x14ac:dyDescent="0.2"/>
    <row r="799" s="1" customFormat="1" ht="13.5" customHeight="1" x14ac:dyDescent="0.2"/>
    <row r="800" s="1" customFormat="1" ht="13.5" customHeight="1" x14ac:dyDescent="0.2"/>
    <row r="801" s="1" customFormat="1" ht="13.5" customHeight="1" x14ac:dyDescent="0.2"/>
    <row r="802" s="1" customFormat="1" ht="13.5" customHeight="1" x14ac:dyDescent="0.2"/>
    <row r="803" s="1" customFormat="1" ht="13.5" customHeight="1" x14ac:dyDescent="0.2"/>
    <row r="804" s="1" customFormat="1" ht="13.5" customHeight="1" x14ac:dyDescent="0.2"/>
    <row r="805" s="1" customFormat="1" ht="13.5" customHeight="1" x14ac:dyDescent="0.2"/>
    <row r="806" s="1" customFormat="1" ht="13.5" customHeight="1" x14ac:dyDescent="0.2"/>
    <row r="807" s="1" customFormat="1" ht="13.5" customHeight="1" x14ac:dyDescent="0.2"/>
    <row r="808" s="1" customFormat="1" ht="13.5" customHeight="1" x14ac:dyDescent="0.2"/>
    <row r="809" s="1" customFormat="1" ht="13.5" customHeight="1" x14ac:dyDescent="0.2"/>
    <row r="810" s="1" customFormat="1" ht="13.5" customHeight="1" x14ac:dyDescent="0.2"/>
    <row r="811" s="1" customFormat="1" ht="13.5" customHeight="1" x14ac:dyDescent="0.2"/>
    <row r="812" s="1" customFormat="1" ht="13.5" customHeight="1" x14ac:dyDescent="0.2"/>
    <row r="813" s="1" customFormat="1" ht="13.5" customHeight="1" x14ac:dyDescent="0.2"/>
    <row r="814" s="1" customFormat="1" ht="13.5" customHeight="1" x14ac:dyDescent="0.2"/>
    <row r="815" s="1" customFormat="1" ht="13.5" customHeight="1" x14ac:dyDescent="0.2"/>
    <row r="816" s="1" customFormat="1" ht="13.5" customHeight="1" x14ac:dyDescent="0.2"/>
    <row r="817" s="1" customFormat="1" ht="13.5" customHeight="1" x14ac:dyDescent="0.2"/>
    <row r="818" s="1" customFormat="1" ht="13.5" customHeight="1" x14ac:dyDescent="0.2"/>
    <row r="819" s="1" customFormat="1" ht="13.5" customHeight="1" x14ac:dyDescent="0.2"/>
    <row r="820" s="1" customFormat="1" ht="13.5" customHeight="1" x14ac:dyDescent="0.2"/>
    <row r="821" s="1" customFormat="1" ht="13.5" customHeight="1" x14ac:dyDescent="0.2"/>
    <row r="822" s="1" customFormat="1" ht="13.5" customHeight="1" x14ac:dyDescent="0.2"/>
    <row r="823" s="1" customFormat="1" ht="13.5" customHeight="1" x14ac:dyDescent="0.2"/>
    <row r="824" s="1" customFormat="1" ht="13.5" customHeight="1" x14ac:dyDescent="0.2"/>
    <row r="825" s="1" customFormat="1" ht="13.5" customHeight="1" x14ac:dyDescent="0.2"/>
    <row r="826" s="1" customFormat="1" ht="13.5" customHeight="1" x14ac:dyDescent="0.2"/>
    <row r="827" s="1" customFormat="1" ht="13.5" customHeight="1" x14ac:dyDescent="0.2"/>
    <row r="828" s="1" customFormat="1" ht="13.5" customHeight="1" x14ac:dyDescent="0.2"/>
    <row r="829" s="1" customFormat="1" ht="13.5" customHeight="1" x14ac:dyDescent="0.2"/>
    <row r="830" s="1" customFormat="1" ht="13.5" customHeight="1" x14ac:dyDescent="0.2"/>
    <row r="831" s="1" customFormat="1" ht="13.5" customHeight="1" x14ac:dyDescent="0.2"/>
    <row r="832" s="1" customFormat="1" ht="13.5" customHeight="1" x14ac:dyDescent="0.2"/>
    <row r="833" s="1" customFormat="1" ht="13.5" customHeight="1" x14ac:dyDescent="0.2"/>
    <row r="834" s="1" customFormat="1" ht="13.5" customHeight="1" x14ac:dyDescent="0.2"/>
    <row r="835" s="1" customFormat="1" ht="13.5" customHeight="1" x14ac:dyDescent="0.2"/>
    <row r="836" s="1" customFormat="1" ht="13.5" customHeight="1" x14ac:dyDescent="0.2"/>
    <row r="837" s="1" customFormat="1" ht="13.5" customHeight="1" x14ac:dyDescent="0.2"/>
    <row r="838" s="1" customFormat="1" ht="13.5" customHeight="1" x14ac:dyDescent="0.2"/>
    <row r="839" s="1" customFormat="1" ht="13.5" customHeight="1" x14ac:dyDescent="0.2"/>
    <row r="840" s="1" customFormat="1" ht="13.5" customHeight="1" x14ac:dyDescent="0.2"/>
    <row r="841" s="1" customFormat="1" ht="13.5" customHeight="1" x14ac:dyDescent="0.2"/>
    <row r="842" s="1" customFormat="1" ht="13.5" customHeight="1" x14ac:dyDescent="0.2"/>
    <row r="843" s="1" customFormat="1" ht="13.5" customHeight="1" x14ac:dyDescent="0.2"/>
    <row r="844" s="1" customFormat="1" ht="13.5" customHeight="1" x14ac:dyDescent="0.2"/>
    <row r="845" s="1" customFormat="1" ht="13.5" customHeight="1" x14ac:dyDescent="0.2"/>
    <row r="846" s="1" customFormat="1" ht="13.5" customHeight="1" x14ac:dyDescent="0.2"/>
    <row r="847" s="1" customFormat="1" ht="13.5" customHeight="1" x14ac:dyDescent="0.2"/>
    <row r="848" s="1" customFormat="1" ht="13.5" customHeight="1" x14ac:dyDescent="0.2"/>
    <row r="849" s="1" customFormat="1" ht="13.5" customHeight="1" x14ac:dyDescent="0.2"/>
    <row r="850" s="1" customFormat="1" ht="13.5" customHeight="1" x14ac:dyDescent="0.2"/>
    <row r="851" s="1" customFormat="1" ht="13.5" customHeight="1" x14ac:dyDescent="0.2"/>
    <row r="852" s="1" customFormat="1" ht="13.5" customHeight="1" x14ac:dyDescent="0.2"/>
    <row r="853" s="1" customFormat="1" ht="13.5" customHeight="1" x14ac:dyDescent="0.2"/>
    <row r="854" s="1" customFormat="1" ht="13.5" customHeight="1" x14ac:dyDescent="0.2"/>
    <row r="855" s="1" customFormat="1" ht="13.5" customHeight="1" x14ac:dyDescent="0.2"/>
    <row r="856" s="1" customFormat="1" ht="13.5" customHeight="1" x14ac:dyDescent="0.2"/>
    <row r="857" s="1" customFormat="1" ht="13.5" customHeight="1" x14ac:dyDescent="0.2"/>
    <row r="858" s="1" customFormat="1" ht="13.5" customHeight="1" x14ac:dyDescent="0.2"/>
    <row r="859" s="1" customFormat="1" ht="13.5" customHeight="1" x14ac:dyDescent="0.2"/>
    <row r="860" s="1" customFormat="1" ht="13.5" customHeight="1" x14ac:dyDescent="0.2"/>
    <row r="861" s="1" customFormat="1" ht="13.5" customHeight="1" x14ac:dyDescent="0.2"/>
    <row r="862" s="1" customFormat="1" ht="13.5" customHeight="1" x14ac:dyDescent="0.2"/>
    <row r="863" s="1" customFormat="1" ht="13.5" customHeight="1" x14ac:dyDescent="0.2"/>
    <row r="864" s="1" customFormat="1" ht="13.5" customHeight="1" x14ac:dyDescent="0.2"/>
    <row r="865" s="1" customFormat="1" ht="13.5" customHeight="1" x14ac:dyDescent="0.2"/>
    <row r="866" s="1" customFormat="1" ht="13.5" customHeight="1" x14ac:dyDescent="0.2"/>
    <row r="867" s="1" customFormat="1" ht="13.5" customHeight="1" x14ac:dyDescent="0.2"/>
    <row r="868" s="1" customFormat="1" ht="13.5" customHeight="1" x14ac:dyDescent="0.2"/>
    <row r="869" s="1" customFormat="1" ht="13.5" customHeight="1" x14ac:dyDescent="0.2"/>
    <row r="870" s="1" customFormat="1" ht="13.5" customHeight="1" x14ac:dyDescent="0.2"/>
    <row r="871" s="1" customFormat="1" ht="13.5" customHeight="1" x14ac:dyDescent="0.2"/>
    <row r="872" s="1" customFormat="1" ht="13.5" customHeight="1" x14ac:dyDescent="0.2"/>
    <row r="873" s="1" customFormat="1" ht="13.5" customHeight="1" x14ac:dyDescent="0.2"/>
    <row r="874" s="1" customFormat="1" ht="13.5" customHeight="1" x14ac:dyDescent="0.2"/>
    <row r="875" s="1" customFormat="1" ht="13.5" customHeight="1" x14ac:dyDescent="0.2"/>
    <row r="876" s="1" customFormat="1" ht="13.5" customHeight="1" x14ac:dyDescent="0.2"/>
    <row r="877" s="1" customFormat="1" ht="13.5" customHeight="1" x14ac:dyDescent="0.2"/>
    <row r="878" s="1" customFormat="1" ht="13.5" customHeight="1" x14ac:dyDescent="0.2"/>
    <row r="879" s="1" customFormat="1" ht="13.5" customHeight="1" x14ac:dyDescent="0.2"/>
    <row r="880" s="1" customFormat="1" ht="13.5" customHeight="1" x14ac:dyDescent="0.2"/>
    <row r="881" s="1" customFormat="1" ht="13.5" customHeight="1" x14ac:dyDescent="0.2"/>
    <row r="882" s="1" customFormat="1" ht="13.5" customHeight="1" x14ac:dyDescent="0.2"/>
    <row r="883" s="1" customFormat="1" ht="13.5" customHeight="1" x14ac:dyDescent="0.2"/>
    <row r="884" s="1" customFormat="1" ht="13.5" customHeight="1" x14ac:dyDescent="0.2"/>
    <row r="885" s="1" customFormat="1" ht="13.5" customHeight="1" x14ac:dyDescent="0.2"/>
    <row r="886" s="1" customFormat="1" ht="13.5" customHeight="1" x14ac:dyDescent="0.2"/>
    <row r="887" s="1" customFormat="1" ht="13.5" customHeight="1" x14ac:dyDescent="0.2"/>
    <row r="888" s="1" customFormat="1" ht="13.5" customHeight="1" x14ac:dyDescent="0.2"/>
    <row r="889" s="1" customFormat="1" ht="13.5" customHeight="1" x14ac:dyDescent="0.2"/>
    <row r="890" s="1" customFormat="1" ht="13.5" customHeight="1" x14ac:dyDescent="0.2"/>
    <row r="891" s="1" customFormat="1" ht="13.5" customHeight="1" x14ac:dyDescent="0.2"/>
    <row r="892" s="1" customFormat="1" ht="13.5" customHeight="1" x14ac:dyDescent="0.2"/>
    <row r="893" s="1" customFormat="1" ht="13.5" customHeight="1" x14ac:dyDescent="0.2"/>
    <row r="894" s="1" customFormat="1" ht="13.5" customHeight="1" x14ac:dyDescent="0.2"/>
    <row r="895" s="1" customFormat="1" ht="13.5" customHeight="1" x14ac:dyDescent="0.2"/>
    <row r="896" s="1" customFormat="1" ht="13.5" customHeight="1" x14ac:dyDescent="0.2"/>
    <row r="897" s="1" customFormat="1" ht="13.5" customHeight="1" x14ac:dyDescent="0.2"/>
    <row r="898" s="1" customFormat="1" ht="13.5" customHeight="1" x14ac:dyDescent="0.2"/>
    <row r="899" s="1" customFormat="1" ht="13.5" customHeight="1" x14ac:dyDescent="0.2"/>
    <row r="900" s="1" customFormat="1" ht="13.5" customHeight="1" x14ac:dyDescent="0.2"/>
    <row r="901" s="1" customFormat="1" ht="13.5" customHeight="1" x14ac:dyDescent="0.2"/>
    <row r="902" s="1" customFormat="1" ht="13.5" customHeight="1" x14ac:dyDescent="0.2"/>
    <row r="903" s="1" customFormat="1" ht="13.5" customHeight="1" x14ac:dyDescent="0.2"/>
    <row r="904" s="1" customFormat="1" ht="13.5" customHeight="1" x14ac:dyDescent="0.2"/>
    <row r="905" s="1" customFormat="1" ht="13.5" customHeight="1" x14ac:dyDescent="0.2"/>
    <row r="906" s="1" customFormat="1" ht="13.5" customHeight="1" x14ac:dyDescent="0.2"/>
    <row r="907" s="1" customFormat="1" ht="13.5" customHeight="1" x14ac:dyDescent="0.2"/>
    <row r="908" s="1" customFormat="1" ht="13.5" customHeight="1" x14ac:dyDescent="0.2"/>
    <row r="909" s="1" customFormat="1" ht="13.5" customHeight="1" x14ac:dyDescent="0.2"/>
    <row r="910" s="1" customFormat="1" ht="13.5" customHeight="1" x14ac:dyDescent="0.2"/>
    <row r="911" s="1" customFormat="1" ht="13.5" customHeight="1" x14ac:dyDescent="0.2"/>
    <row r="912" s="1" customFormat="1" ht="13.5" customHeight="1" x14ac:dyDescent="0.2"/>
    <row r="913" s="1" customFormat="1" ht="13.5" customHeight="1" x14ac:dyDescent="0.2"/>
    <row r="914" s="1" customFormat="1" ht="13.5" customHeight="1" x14ac:dyDescent="0.2"/>
    <row r="915" s="1" customFormat="1" ht="13.5" customHeight="1" x14ac:dyDescent="0.2"/>
    <row r="916" s="1" customFormat="1" ht="13.5" customHeight="1" x14ac:dyDescent="0.2"/>
    <row r="917" s="1" customFormat="1" ht="13.5" customHeight="1" x14ac:dyDescent="0.2"/>
    <row r="918" s="1" customFormat="1" ht="13.5" customHeight="1" x14ac:dyDescent="0.2"/>
    <row r="919" s="1" customFormat="1" ht="13.5" customHeight="1" x14ac:dyDescent="0.2"/>
    <row r="920" s="1" customFormat="1" ht="13.5" customHeight="1" x14ac:dyDescent="0.2"/>
    <row r="921" s="1" customFormat="1" ht="13.5" customHeight="1" x14ac:dyDescent="0.2"/>
    <row r="922" s="1" customFormat="1" ht="13.5" customHeight="1" x14ac:dyDescent="0.2"/>
    <row r="923" s="1" customFormat="1" ht="13.5" customHeight="1" x14ac:dyDescent="0.2"/>
    <row r="924" s="1" customFormat="1" ht="13.5" customHeight="1" x14ac:dyDescent="0.2"/>
    <row r="925" s="1" customFormat="1" ht="13.5" customHeight="1" x14ac:dyDescent="0.2"/>
    <row r="926" s="1" customFormat="1" ht="13.5" customHeight="1" x14ac:dyDescent="0.2"/>
    <row r="927" s="1" customFormat="1" ht="13.5" customHeight="1" x14ac:dyDescent="0.2"/>
    <row r="928" s="1" customFormat="1" ht="13.5" customHeight="1" x14ac:dyDescent="0.2"/>
    <row r="929" s="1" customFormat="1" ht="13.5" customHeight="1" x14ac:dyDescent="0.2"/>
    <row r="930" s="1" customFormat="1" ht="13.5" customHeight="1" x14ac:dyDescent="0.2"/>
    <row r="931" s="1" customFormat="1" ht="13.5" customHeight="1" x14ac:dyDescent="0.2"/>
    <row r="932" s="1" customFormat="1" ht="13.5" customHeight="1" x14ac:dyDescent="0.2"/>
    <row r="933" s="1" customFormat="1" ht="13.5" customHeight="1" x14ac:dyDescent="0.2"/>
    <row r="934" s="1" customFormat="1" ht="13.5" customHeight="1" x14ac:dyDescent="0.2"/>
    <row r="935" s="1" customFormat="1" ht="13.5" customHeight="1" x14ac:dyDescent="0.2"/>
    <row r="936" s="1" customFormat="1" ht="13.5" customHeight="1" x14ac:dyDescent="0.2"/>
    <row r="937" s="1" customFormat="1" ht="13.5" customHeight="1" x14ac:dyDescent="0.2"/>
    <row r="938" s="1" customFormat="1" ht="13.5" customHeight="1" x14ac:dyDescent="0.2"/>
    <row r="939" s="1" customFormat="1" ht="13.5" customHeight="1" x14ac:dyDescent="0.2"/>
    <row r="940" s="1" customFormat="1" ht="13.5" customHeight="1" x14ac:dyDescent="0.2"/>
    <row r="941" s="1" customFormat="1" ht="13.5" customHeight="1" x14ac:dyDescent="0.2"/>
    <row r="942" s="1" customFormat="1" ht="13.5" customHeight="1" x14ac:dyDescent="0.2"/>
    <row r="943" s="1" customFormat="1" ht="13.5" customHeight="1" x14ac:dyDescent="0.2"/>
    <row r="944" s="1" customFormat="1" ht="13.5" customHeight="1" x14ac:dyDescent="0.2"/>
    <row r="945" s="1" customFormat="1" ht="13.5" customHeight="1" x14ac:dyDescent="0.2"/>
    <row r="946" s="1" customFormat="1" ht="13.5" customHeight="1" x14ac:dyDescent="0.2"/>
    <row r="947" s="1" customFormat="1" ht="13.5" customHeight="1" x14ac:dyDescent="0.2"/>
    <row r="948" s="1" customFormat="1" ht="13.5" customHeight="1" x14ac:dyDescent="0.2"/>
    <row r="949" s="1" customFormat="1" ht="13.5" customHeight="1" x14ac:dyDescent="0.2"/>
    <row r="950" s="1" customFormat="1" ht="13.5" customHeight="1" x14ac:dyDescent="0.2"/>
    <row r="951" s="1" customFormat="1" ht="13.5" customHeight="1" x14ac:dyDescent="0.2"/>
    <row r="952" s="1" customFormat="1" ht="13.5" customHeight="1" x14ac:dyDescent="0.2"/>
    <row r="953" s="1" customFormat="1" ht="13.5" customHeight="1" x14ac:dyDescent="0.2"/>
    <row r="954" s="1" customFormat="1" ht="13.5" customHeight="1" x14ac:dyDescent="0.2"/>
    <row r="955" s="1" customFormat="1" ht="13.5" customHeight="1" x14ac:dyDescent="0.2"/>
    <row r="956" s="1" customFormat="1" ht="13.5" customHeight="1" x14ac:dyDescent="0.2"/>
    <row r="957" s="1" customFormat="1" ht="13.5" customHeight="1" x14ac:dyDescent="0.2"/>
    <row r="958" s="1" customFormat="1" ht="13.5" customHeight="1" x14ac:dyDescent="0.2"/>
    <row r="959" s="1" customFormat="1" ht="13.5" customHeight="1" x14ac:dyDescent="0.2"/>
    <row r="960" s="1" customFormat="1" ht="13.5" customHeight="1" x14ac:dyDescent="0.2"/>
    <row r="961" s="1" customFormat="1" ht="13.5" customHeight="1" x14ac:dyDescent="0.2"/>
    <row r="962" s="1" customFormat="1" ht="13.5" customHeight="1" x14ac:dyDescent="0.2"/>
    <row r="963" s="1" customFormat="1" ht="13.5" customHeight="1" x14ac:dyDescent="0.2"/>
    <row r="964" s="1" customFormat="1" ht="13.5" customHeight="1" x14ac:dyDescent="0.2"/>
    <row r="965" s="1" customFormat="1" ht="13.5" customHeight="1" x14ac:dyDescent="0.2"/>
    <row r="966" s="1" customFormat="1" ht="13.5" customHeight="1" x14ac:dyDescent="0.2"/>
    <row r="967" s="1" customFormat="1" ht="13.5" customHeight="1" x14ac:dyDescent="0.2"/>
    <row r="968" s="1" customFormat="1" ht="13.5" customHeight="1" x14ac:dyDescent="0.2"/>
    <row r="969" s="1" customFormat="1" ht="13.5" customHeight="1" x14ac:dyDescent="0.2"/>
    <row r="970" s="1" customFormat="1" ht="13.5" customHeight="1" x14ac:dyDescent="0.2"/>
    <row r="971" s="1" customFormat="1" ht="13.5" customHeight="1" x14ac:dyDescent="0.2"/>
    <row r="972" s="1" customFormat="1" ht="13.5" customHeight="1" x14ac:dyDescent="0.2"/>
    <row r="973" s="1" customFormat="1" ht="13.5" customHeight="1" x14ac:dyDescent="0.2"/>
    <row r="974" s="1" customFormat="1" ht="13.5" customHeight="1" x14ac:dyDescent="0.2"/>
    <row r="975" s="1" customFormat="1" ht="13.5" customHeight="1" x14ac:dyDescent="0.2"/>
    <row r="976" s="1" customFormat="1" ht="13.5" customHeight="1" x14ac:dyDescent="0.2"/>
    <row r="977" s="1" customFormat="1" ht="13.5" customHeight="1" x14ac:dyDescent="0.2"/>
    <row r="978" s="1" customFormat="1" ht="13.5" customHeight="1" x14ac:dyDescent="0.2"/>
    <row r="979" s="1" customFormat="1" ht="13.5" customHeight="1" x14ac:dyDescent="0.2"/>
    <row r="980" s="1" customFormat="1" ht="13.5" customHeight="1" x14ac:dyDescent="0.2"/>
    <row r="981" s="1" customFormat="1" ht="13.5" customHeight="1" x14ac:dyDescent="0.2"/>
    <row r="982" s="1" customFormat="1" ht="13.5" customHeight="1" x14ac:dyDescent="0.2"/>
    <row r="983" s="1" customFormat="1" ht="13.5" customHeight="1" x14ac:dyDescent="0.2"/>
    <row r="984" s="1" customFormat="1" ht="13.5" customHeight="1" x14ac:dyDescent="0.2"/>
    <row r="985" s="1" customFormat="1" ht="13.5" customHeight="1" x14ac:dyDescent="0.2"/>
    <row r="986" s="1" customFormat="1" ht="13.5" customHeight="1" x14ac:dyDescent="0.2"/>
    <row r="987" s="1" customFormat="1" ht="13.5" customHeight="1" x14ac:dyDescent="0.2"/>
    <row r="988" s="1" customFormat="1" ht="13.5" customHeight="1" x14ac:dyDescent="0.2"/>
    <row r="989" s="1" customFormat="1" ht="13.5" customHeight="1" x14ac:dyDescent="0.2"/>
    <row r="990" s="1" customFormat="1" ht="13.5" customHeight="1" x14ac:dyDescent="0.2"/>
    <row r="991" s="1" customFormat="1" ht="13.5" customHeight="1" x14ac:dyDescent="0.2"/>
    <row r="992" s="1" customFormat="1" ht="13.5" customHeight="1" x14ac:dyDescent="0.2"/>
    <row r="993" s="1" customFormat="1" ht="13.5" customHeight="1" x14ac:dyDescent="0.2"/>
    <row r="994" s="1" customFormat="1" ht="13.5" customHeight="1" x14ac:dyDescent="0.2"/>
    <row r="995" s="1" customFormat="1" ht="13.5" customHeight="1" x14ac:dyDescent="0.2"/>
    <row r="996" s="1" customFormat="1" ht="13.5" customHeight="1" x14ac:dyDescent="0.2"/>
    <row r="997" s="1" customFormat="1" ht="13.5" customHeight="1" x14ac:dyDescent="0.2"/>
    <row r="998" s="1" customFormat="1" ht="13.5" customHeight="1" x14ac:dyDescent="0.2"/>
    <row r="999" s="1" customFormat="1" ht="13.5" customHeight="1" x14ac:dyDescent="0.2"/>
    <row r="1000" s="1" customFormat="1" ht="13.5" customHeight="1" x14ac:dyDescent="0.2"/>
    <row r="1001" s="1" customFormat="1" ht="13.5" customHeight="1" x14ac:dyDescent="0.2"/>
    <row r="1002" s="1" customFormat="1" ht="13.5" customHeight="1" x14ac:dyDescent="0.2"/>
    <row r="1003" s="1" customFormat="1" ht="13.5" customHeight="1" x14ac:dyDescent="0.2"/>
    <row r="1004" s="1" customFormat="1" ht="13.5" customHeight="1" x14ac:dyDescent="0.2"/>
    <row r="1005" s="1" customFormat="1" ht="13.5" customHeight="1" x14ac:dyDescent="0.2"/>
    <row r="1006" s="1" customFormat="1" ht="13.5" customHeight="1" x14ac:dyDescent="0.2"/>
    <row r="1007" s="1" customFormat="1" ht="13.5" customHeight="1" x14ac:dyDescent="0.2"/>
    <row r="1008" s="1" customFormat="1" ht="13.5" customHeight="1" x14ac:dyDescent="0.2"/>
    <row r="1009" s="1" customFormat="1" ht="13.5" customHeight="1" x14ac:dyDescent="0.2"/>
    <row r="1010" s="1" customFormat="1" ht="13.5" customHeight="1" x14ac:dyDescent="0.2"/>
    <row r="1011" s="1" customFormat="1" ht="13.5" customHeight="1" x14ac:dyDescent="0.2"/>
    <row r="1012" s="1" customFormat="1" ht="13.5" customHeight="1" x14ac:dyDescent="0.2"/>
    <row r="1013" s="1" customFormat="1" ht="13.5" customHeight="1" x14ac:dyDescent="0.2"/>
    <row r="1014" s="1" customFormat="1" ht="13.5" customHeight="1" x14ac:dyDescent="0.2"/>
    <row r="1015" s="1" customFormat="1" ht="13.5" customHeight="1" x14ac:dyDescent="0.2"/>
    <row r="1016" s="1" customFormat="1" ht="13.5" customHeight="1" x14ac:dyDescent="0.2"/>
    <row r="1017" s="1" customFormat="1" ht="13.5" customHeight="1" x14ac:dyDescent="0.2"/>
    <row r="1018" s="1" customFormat="1" ht="13.5" customHeight="1" x14ac:dyDescent="0.2"/>
    <row r="1019" s="1" customFormat="1" ht="13.5" customHeight="1" x14ac:dyDescent="0.2"/>
    <row r="1020" s="1" customFormat="1" ht="13.5" customHeight="1" x14ac:dyDescent="0.2"/>
    <row r="1021" s="1" customFormat="1" ht="13.5" customHeight="1" x14ac:dyDescent="0.2"/>
    <row r="1022" s="1" customFormat="1" ht="13.5" customHeight="1" x14ac:dyDescent="0.2"/>
    <row r="1023" s="1" customFormat="1" ht="13.5" customHeight="1" x14ac:dyDescent="0.2"/>
    <row r="1024" s="1" customFormat="1" ht="13.5" customHeight="1" x14ac:dyDescent="0.2"/>
    <row r="1025" s="1" customFormat="1" ht="13.5" customHeight="1" x14ac:dyDescent="0.2"/>
    <row r="1026" s="1" customFormat="1" ht="13.5" customHeight="1" x14ac:dyDescent="0.2"/>
    <row r="1027" s="1" customFormat="1" ht="13.5" customHeight="1" x14ac:dyDescent="0.2"/>
    <row r="1028" s="1" customFormat="1" ht="13.5" customHeight="1" x14ac:dyDescent="0.2"/>
    <row r="1029" s="1" customFormat="1" ht="13.5" customHeight="1" x14ac:dyDescent="0.2"/>
    <row r="1030" s="1" customFormat="1" ht="13.5" customHeight="1" x14ac:dyDescent="0.2"/>
    <row r="1031" s="1" customFormat="1" ht="13.5" customHeight="1" x14ac:dyDescent="0.2"/>
    <row r="1032" s="1" customFormat="1" ht="13.5" customHeight="1" x14ac:dyDescent="0.2"/>
    <row r="1033" s="1" customFormat="1" ht="13.5" customHeight="1" x14ac:dyDescent="0.2"/>
    <row r="1034" s="1" customFormat="1" ht="13.5" customHeight="1" x14ac:dyDescent="0.2"/>
    <row r="1035" s="1" customFormat="1" ht="13.5" customHeight="1" x14ac:dyDescent="0.2"/>
    <row r="1036" s="1" customFormat="1" ht="13.5" customHeight="1" x14ac:dyDescent="0.2"/>
    <row r="1037" s="1" customFormat="1" ht="13.5" customHeight="1" x14ac:dyDescent="0.2"/>
    <row r="1038" s="1" customFormat="1" ht="13.5" customHeight="1" x14ac:dyDescent="0.2"/>
    <row r="1039" s="1" customFormat="1" ht="13.5" customHeight="1" x14ac:dyDescent="0.2"/>
    <row r="1040" s="1" customFormat="1" ht="13.5" customHeight="1" x14ac:dyDescent="0.2"/>
    <row r="1041" s="1" customFormat="1" ht="13.5" customHeight="1" x14ac:dyDescent="0.2"/>
    <row r="1042" s="1" customFormat="1" ht="13.5" customHeight="1" x14ac:dyDescent="0.2"/>
    <row r="1043" s="1" customFormat="1" ht="13.5" customHeight="1" x14ac:dyDescent="0.2"/>
    <row r="1044" s="1" customFormat="1" ht="13.5" customHeight="1" x14ac:dyDescent="0.2"/>
    <row r="1045" s="1" customFormat="1" ht="13.5" customHeight="1" x14ac:dyDescent="0.2"/>
    <row r="1046" s="1" customFormat="1" ht="13.5" customHeight="1" x14ac:dyDescent="0.2"/>
    <row r="1047" s="1" customFormat="1" ht="13.5" customHeight="1" x14ac:dyDescent="0.2"/>
    <row r="1048" s="1" customFormat="1" ht="13.5" customHeight="1" x14ac:dyDescent="0.2"/>
    <row r="1049" s="1" customFormat="1" ht="13.5" customHeight="1" x14ac:dyDescent="0.2"/>
    <row r="1050" s="1" customFormat="1" ht="13.5" customHeight="1" x14ac:dyDescent="0.2"/>
    <row r="1051" s="1" customFormat="1" ht="13.5" customHeight="1" x14ac:dyDescent="0.2"/>
    <row r="1052" s="1" customFormat="1" ht="13.5" customHeight="1" x14ac:dyDescent="0.2"/>
    <row r="1053" s="1" customFormat="1" ht="13.5" customHeight="1" x14ac:dyDescent="0.2"/>
    <row r="1054" s="1" customFormat="1" ht="13.5" customHeight="1" x14ac:dyDescent="0.2"/>
    <row r="1055" s="1" customFormat="1" ht="13.5" customHeight="1" x14ac:dyDescent="0.2"/>
    <row r="1056" s="1" customFormat="1" ht="13.5" customHeight="1" x14ac:dyDescent="0.2"/>
    <row r="1057" s="1" customFormat="1" ht="13.5" customHeight="1" x14ac:dyDescent="0.2"/>
    <row r="1058" s="1" customFormat="1" ht="13.5" customHeight="1" x14ac:dyDescent="0.2"/>
    <row r="1059" s="1" customFormat="1" ht="13.5" customHeight="1" x14ac:dyDescent="0.2"/>
    <row r="1060" s="1" customFormat="1" ht="13.5" customHeight="1" x14ac:dyDescent="0.2"/>
    <row r="1061" s="1" customFormat="1" ht="13.5" customHeight="1" x14ac:dyDescent="0.2"/>
    <row r="1062" s="1" customFormat="1" ht="13.5" customHeight="1" x14ac:dyDescent="0.2"/>
    <row r="1063" s="1" customFormat="1" ht="13.5" customHeight="1" x14ac:dyDescent="0.2"/>
    <row r="1064" s="1" customFormat="1" ht="13.5" customHeight="1" x14ac:dyDescent="0.2"/>
    <row r="1065" s="1" customFormat="1" ht="13.5" customHeight="1" x14ac:dyDescent="0.2"/>
    <row r="1066" s="1" customFormat="1" ht="13.5" customHeight="1" x14ac:dyDescent="0.2"/>
    <row r="1067" s="1" customFormat="1" ht="13.5" customHeight="1" x14ac:dyDescent="0.2"/>
    <row r="1068" s="1" customFormat="1" ht="13.5" customHeight="1" x14ac:dyDescent="0.2"/>
    <row r="1069" s="1" customFormat="1" ht="13.5" customHeight="1" x14ac:dyDescent="0.2"/>
    <row r="1070" s="1" customFormat="1" ht="13.5" customHeight="1" x14ac:dyDescent="0.2"/>
    <row r="1071" s="1" customFormat="1" ht="13.5" customHeight="1" x14ac:dyDescent="0.2"/>
    <row r="1072" s="1" customFormat="1" ht="13.5" customHeight="1" x14ac:dyDescent="0.2"/>
    <row r="1073" s="1" customFormat="1" ht="13.5" customHeight="1" x14ac:dyDescent="0.2"/>
    <row r="1074" s="1" customFormat="1" ht="13.5" customHeight="1" x14ac:dyDescent="0.2"/>
    <row r="1075" s="1" customFormat="1" ht="13.5" customHeight="1" x14ac:dyDescent="0.2"/>
    <row r="1076" s="1" customFormat="1" ht="13.5" customHeight="1" x14ac:dyDescent="0.2"/>
    <row r="1077" s="1" customFormat="1" ht="13.5" customHeight="1" x14ac:dyDescent="0.2"/>
    <row r="1078" s="1" customFormat="1" ht="13.5" customHeight="1" x14ac:dyDescent="0.2"/>
    <row r="1079" s="1" customFormat="1" ht="13.5" customHeight="1" x14ac:dyDescent="0.2"/>
    <row r="1080" s="1" customFormat="1" ht="13.5" customHeight="1" x14ac:dyDescent="0.2"/>
    <row r="1081" s="1" customFormat="1" ht="13.5" customHeight="1" x14ac:dyDescent="0.2"/>
    <row r="1082" s="1" customFormat="1" ht="13.5" customHeight="1" x14ac:dyDescent="0.2"/>
    <row r="1083" s="1" customFormat="1" ht="13.5" customHeight="1" x14ac:dyDescent="0.2"/>
    <row r="1084" s="1" customFormat="1" ht="13.5" customHeight="1" x14ac:dyDescent="0.2"/>
    <row r="1085" s="1" customFormat="1" ht="13.5" customHeight="1" x14ac:dyDescent="0.2"/>
    <row r="1086" s="1" customFormat="1" ht="13.5" customHeight="1" x14ac:dyDescent="0.2"/>
    <row r="1087" s="1" customFormat="1" ht="13.5" customHeight="1" x14ac:dyDescent="0.2"/>
    <row r="1088" s="1" customFormat="1" ht="13.5" customHeight="1" x14ac:dyDescent="0.2"/>
    <row r="1089" s="1" customFormat="1" ht="13.5" customHeight="1" x14ac:dyDescent="0.2"/>
    <row r="1090" s="1" customFormat="1" ht="13.5" customHeight="1" x14ac:dyDescent="0.2"/>
    <row r="1091" s="1" customFormat="1" ht="13.5" customHeight="1" x14ac:dyDescent="0.2"/>
    <row r="1092" s="1" customFormat="1" ht="13.5" customHeight="1" x14ac:dyDescent="0.2"/>
    <row r="1093" s="1" customFormat="1" ht="13.5" customHeight="1" x14ac:dyDescent="0.2"/>
    <row r="1094" s="1" customFormat="1" ht="13.5" customHeight="1" x14ac:dyDescent="0.2"/>
    <row r="1095" s="1" customFormat="1" ht="13.5" customHeight="1" x14ac:dyDescent="0.2"/>
    <row r="1096" s="1" customFormat="1" ht="13.5" customHeight="1" x14ac:dyDescent="0.2"/>
    <row r="1097" s="1" customFormat="1" ht="13.5" customHeight="1" x14ac:dyDescent="0.2"/>
    <row r="1098" s="1" customFormat="1" ht="13.5" customHeight="1" x14ac:dyDescent="0.2"/>
    <row r="1099" s="1" customFormat="1" ht="13.5" customHeight="1" x14ac:dyDescent="0.2"/>
    <row r="1100" s="1" customFormat="1" ht="13.5" customHeight="1" x14ac:dyDescent="0.2"/>
    <row r="1101" s="1" customFormat="1" ht="13.5" customHeight="1" x14ac:dyDescent="0.2"/>
    <row r="1102" s="1" customFormat="1" ht="13.5" customHeight="1" x14ac:dyDescent="0.2"/>
    <row r="1103" s="1" customFormat="1" ht="13.5" customHeight="1" x14ac:dyDescent="0.2"/>
    <row r="1104" s="1" customFormat="1" ht="13.5" customHeight="1" x14ac:dyDescent="0.2"/>
    <row r="1105" s="1" customFormat="1" ht="13.5" customHeight="1" x14ac:dyDescent="0.2"/>
    <row r="1106" s="1" customFormat="1" ht="13.5" customHeight="1" x14ac:dyDescent="0.2"/>
    <row r="1107" s="1" customFormat="1" ht="13.5" customHeight="1" x14ac:dyDescent="0.2"/>
    <row r="1108" s="1" customFormat="1" ht="13.5" customHeight="1" x14ac:dyDescent="0.2"/>
    <row r="1109" s="1" customFormat="1" ht="13.5" customHeight="1" x14ac:dyDescent="0.2"/>
    <row r="1110" s="1" customFormat="1" ht="13.5" customHeight="1" x14ac:dyDescent="0.2"/>
    <row r="1111" s="1" customFormat="1" ht="13.5" customHeight="1" x14ac:dyDescent="0.2"/>
    <row r="1112" s="1" customFormat="1" ht="13.5" customHeight="1" x14ac:dyDescent="0.2"/>
    <row r="1113" s="1" customFormat="1" ht="13.5" customHeight="1" x14ac:dyDescent="0.2"/>
    <row r="1114" s="1" customFormat="1" ht="13.5" customHeight="1" x14ac:dyDescent="0.2"/>
    <row r="1115" s="1" customFormat="1" ht="13.5" customHeight="1" x14ac:dyDescent="0.2"/>
    <row r="1116" s="1" customFormat="1" ht="13.5" customHeight="1" x14ac:dyDescent="0.2"/>
    <row r="1117" s="1" customFormat="1" ht="13.5" customHeight="1" x14ac:dyDescent="0.2"/>
    <row r="1118" s="1" customFormat="1" ht="13.5" customHeight="1" x14ac:dyDescent="0.2"/>
    <row r="1119" s="1" customFormat="1" ht="13.5" customHeight="1" x14ac:dyDescent="0.2"/>
    <row r="1120" s="1" customFormat="1" ht="13.5" customHeight="1" x14ac:dyDescent="0.2"/>
    <row r="1121" s="1" customFormat="1" ht="13.5" customHeight="1" x14ac:dyDescent="0.2"/>
    <row r="1122" s="1" customFormat="1" ht="13.5" customHeight="1" x14ac:dyDescent="0.2"/>
    <row r="1123" s="1" customFormat="1" ht="13.5" customHeight="1" x14ac:dyDescent="0.2"/>
    <row r="1124" s="1" customFormat="1" ht="13.5" customHeight="1" x14ac:dyDescent="0.2"/>
    <row r="1125" s="1" customFormat="1" ht="13.5" customHeight="1" x14ac:dyDescent="0.2"/>
    <row r="1126" s="1" customFormat="1" ht="13.5" customHeight="1" x14ac:dyDescent="0.2"/>
    <row r="1127" s="1" customFormat="1" ht="13.5" customHeight="1" x14ac:dyDescent="0.2"/>
    <row r="1128" s="1" customFormat="1" ht="13.5" customHeight="1" x14ac:dyDescent="0.2"/>
    <row r="1129" s="1" customFormat="1" ht="13.5" customHeight="1" x14ac:dyDescent="0.2"/>
    <row r="1130" s="1" customFormat="1" ht="13.5" customHeight="1" x14ac:dyDescent="0.2"/>
    <row r="1131" s="1" customFormat="1" ht="13.5" customHeight="1" x14ac:dyDescent="0.2"/>
    <row r="1132" s="1" customFormat="1" ht="13.5" customHeight="1" x14ac:dyDescent="0.2"/>
    <row r="1133" s="1" customFormat="1" ht="13.5" customHeight="1" x14ac:dyDescent="0.2"/>
    <row r="1134" s="1" customFormat="1" ht="13.5" customHeight="1" x14ac:dyDescent="0.2"/>
    <row r="1135" s="1" customFormat="1" ht="13.5" customHeight="1" x14ac:dyDescent="0.2"/>
    <row r="1136" s="1" customFormat="1" ht="13.5" customHeight="1" x14ac:dyDescent="0.2"/>
    <row r="1137" s="1" customFormat="1" ht="13.5" customHeight="1" x14ac:dyDescent="0.2"/>
    <row r="1138" s="1" customFormat="1" ht="13.5" customHeight="1" x14ac:dyDescent="0.2"/>
    <row r="1139" s="1" customFormat="1" ht="13.5" customHeight="1" x14ac:dyDescent="0.2"/>
    <row r="1140" s="1" customFormat="1" ht="13.5" customHeight="1" x14ac:dyDescent="0.2"/>
    <row r="1141" s="1" customFormat="1" ht="13.5" customHeight="1" x14ac:dyDescent="0.2"/>
    <row r="1142" s="1" customFormat="1" ht="13.5" customHeight="1" x14ac:dyDescent="0.2"/>
    <row r="1143" s="1" customFormat="1" ht="13.5" customHeight="1" x14ac:dyDescent="0.2"/>
    <row r="1144" s="1" customFormat="1" ht="13.5" customHeight="1" x14ac:dyDescent="0.2"/>
    <row r="1145" s="1" customFormat="1" ht="13.5" customHeight="1" x14ac:dyDescent="0.2"/>
    <row r="1146" s="1" customFormat="1" ht="13.5" customHeight="1" x14ac:dyDescent="0.2"/>
    <row r="1147" s="1" customFormat="1" ht="13.5" customHeight="1" x14ac:dyDescent="0.2"/>
    <row r="1148" s="1" customFormat="1" ht="13.5" customHeight="1" x14ac:dyDescent="0.2"/>
    <row r="1149" s="1" customFormat="1" ht="13.5" customHeight="1" x14ac:dyDescent="0.2"/>
    <row r="1150" s="1" customFormat="1" ht="13.5" customHeight="1" x14ac:dyDescent="0.2"/>
    <row r="1151" s="1" customFormat="1" ht="13.5" customHeight="1" x14ac:dyDescent="0.2"/>
    <row r="1152" s="1" customFormat="1" ht="13.5" customHeight="1" x14ac:dyDescent="0.2"/>
    <row r="1153" s="1" customFormat="1" ht="13.5" customHeight="1" x14ac:dyDescent="0.2"/>
    <row r="1154" s="1" customFormat="1" ht="13.5" customHeight="1" x14ac:dyDescent="0.2"/>
    <row r="1155" s="1" customFormat="1" ht="13.5" customHeight="1" x14ac:dyDescent="0.2"/>
    <row r="1156" s="1" customFormat="1" ht="13.5" customHeight="1" x14ac:dyDescent="0.2"/>
    <row r="1157" s="1" customFormat="1" ht="13.5" customHeight="1" x14ac:dyDescent="0.2"/>
    <row r="1158" s="1" customFormat="1" ht="13.5" customHeight="1" x14ac:dyDescent="0.2"/>
    <row r="1159" s="1" customFormat="1" ht="13.5" customHeight="1" x14ac:dyDescent="0.2"/>
    <row r="1160" s="1" customFormat="1" ht="13.5" customHeight="1" x14ac:dyDescent="0.2"/>
    <row r="1161" s="1" customFormat="1" ht="13.5" customHeight="1" x14ac:dyDescent="0.2"/>
    <row r="1162" s="1" customFormat="1" ht="13.5" customHeight="1" x14ac:dyDescent="0.2"/>
    <row r="1163" s="1" customFormat="1" ht="13.5" customHeight="1" x14ac:dyDescent="0.2"/>
    <row r="1164" s="1" customFormat="1" ht="13.5" customHeight="1" x14ac:dyDescent="0.2"/>
    <row r="1165" s="1" customFormat="1" ht="13.5" customHeight="1" x14ac:dyDescent="0.2"/>
    <row r="1166" s="1" customFormat="1" ht="13.5" customHeight="1" x14ac:dyDescent="0.2"/>
    <row r="1167" s="1" customFormat="1" ht="13.5" customHeight="1" x14ac:dyDescent="0.2"/>
    <row r="1168" s="1" customFormat="1" ht="13.5" customHeight="1" x14ac:dyDescent="0.2"/>
    <row r="1169" s="1" customFormat="1" ht="13.5" customHeight="1" x14ac:dyDescent="0.2"/>
    <row r="1170" s="1" customFormat="1" ht="13.5" customHeight="1" x14ac:dyDescent="0.2"/>
    <row r="1171" s="1" customFormat="1" ht="13.5" customHeight="1" x14ac:dyDescent="0.2"/>
    <row r="1172" s="1" customFormat="1" ht="13.5" customHeight="1" x14ac:dyDescent="0.2"/>
    <row r="1173" s="1" customFormat="1" ht="13.5" customHeight="1" x14ac:dyDescent="0.2"/>
    <row r="1174" s="1" customFormat="1" ht="13.5" customHeight="1" x14ac:dyDescent="0.2"/>
    <row r="1175" s="1" customFormat="1" ht="13.5" customHeight="1" x14ac:dyDescent="0.2"/>
    <row r="1176" s="1" customFormat="1" ht="13.5" customHeight="1" x14ac:dyDescent="0.2"/>
    <row r="1177" s="1" customFormat="1" ht="13.5" customHeight="1" x14ac:dyDescent="0.2"/>
    <row r="1178" s="1" customFormat="1" ht="13.5" customHeight="1" x14ac:dyDescent="0.2"/>
    <row r="1179" s="1" customFormat="1" ht="13.5" customHeight="1" x14ac:dyDescent="0.2"/>
    <row r="1180" s="1" customFormat="1" ht="13.5" customHeight="1" x14ac:dyDescent="0.2"/>
    <row r="1181" s="1" customFormat="1" ht="13.5" customHeight="1" x14ac:dyDescent="0.2"/>
    <row r="1182" s="1" customFormat="1" ht="13.5" customHeight="1" x14ac:dyDescent="0.2"/>
    <row r="1183" s="1" customFormat="1" ht="13.5" customHeight="1" x14ac:dyDescent="0.2"/>
    <row r="1184" s="1" customFormat="1" ht="13.5" customHeight="1" x14ac:dyDescent="0.2"/>
    <row r="1185" s="1" customFormat="1" ht="13.5" customHeight="1" x14ac:dyDescent="0.2"/>
    <row r="1186" s="1" customFormat="1" ht="13.5" customHeight="1" x14ac:dyDescent="0.2"/>
    <row r="1187" s="1" customFormat="1" ht="13.5" customHeight="1" x14ac:dyDescent="0.2"/>
    <row r="1188" s="1" customFormat="1" ht="13.5" customHeight="1" x14ac:dyDescent="0.2"/>
    <row r="1189" s="1" customFormat="1" ht="13.5" customHeight="1" x14ac:dyDescent="0.2"/>
    <row r="1190" s="1" customFormat="1" ht="13.5" customHeight="1" x14ac:dyDescent="0.2"/>
    <row r="1191" s="1" customFormat="1" ht="13.5" customHeight="1" x14ac:dyDescent="0.2"/>
    <row r="1192" s="1" customFormat="1" ht="13.5" customHeight="1" x14ac:dyDescent="0.2"/>
    <row r="1193" s="1" customFormat="1" ht="13.5" customHeight="1" x14ac:dyDescent="0.2"/>
    <row r="1194" s="1" customFormat="1" ht="13.5" customHeight="1" x14ac:dyDescent="0.2"/>
    <row r="1195" s="1" customFormat="1" ht="13.5" customHeight="1" x14ac:dyDescent="0.2"/>
    <row r="1196" s="1" customFormat="1" ht="13.5" customHeight="1" x14ac:dyDescent="0.2"/>
    <row r="1197" s="1" customFormat="1" ht="13.5" customHeight="1" x14ac:dyDescent="0.2"/>
    <row r="1198" s="1" customFormat="1" ht="13.5" customHeight="1" x14ac:dyDescent="0.2"/>
    <row r="1199" s="1" customFormat="1" ht="13.5" customHeight="1" x14ac:dyDescent="0.2"/>
    <row r="1200" s="1" customFormat="1" ht="13.5" customHeight="1" x14ac:dyDescent="0.2"/>
    <row r="1201" s="1" customFormat="1" ht="13.5" customHeight="1" x14ac:dyDescent="0.2"/>
    <row r="1202" s="1" customFormat="1" ht="13.5" customHeight="1" x14ac:dyDescent="0.2"/>
    <row r="1203" s="1" customFormat="1" ht="13.5" customHeight="1" x14ac:dyDescent="0.2"/>
    <row r="1204" s="1" customFormat="1" ht="13.5" customHeight="1" x14ac:dyDescent="0.2"/>
    <row r="1205" s="1" customFormat="1" ht="13.5" customHeight="1" x14ac:dyDescent="0.2"/>
    <row r="1206" s="1" customFormat="1" ht="13.5" customHeight="1" x14ac:dyDescent="0.2"/>
    <row r="1207" s="1" customFormat="1" ht="13.5" customHeight="1" x14ac:dyDescent="0.2"/>
    <row r="1208" s="1" customFormat="1" ht="13.5" customHeight="1" x14ac:dyDescent="0.2"/>
    <row r="1209" s="1" customFormat="1" ht="13.5" customHeight="1" x14ac:dyDescent="0.2"/>
    <row r="1210" s="1" customFormat="1" ht="13.5" customHeight="1" x14ac:dyDescent="0.2"/>
    <row r="1211" s="1" customFormat="1" ht="13.5" customHeight="1" x14ac:dyDescent="0.2"/>
    <row r="1212" s="1" customFormat="1" ht="13.5" customHeight="1" x14ac:dyDescent="0.2"/>
    <row r="1213" s="1" customFormat="1" ht="13.5" customHeight="1" x14ac:dyDescent="0.2"/>
    <row r="1214" s="1" customFormat="1" ht="13.5" customHeight="1" x14ac:dyDescent="0.2"/>
    <row r="1215" s="1" customFormat="1" ht="13.5" customHeight="1" x14ac:dyDescent="0.2"/>
    <row r="1216" s="1" customFormat="1" ht="13.5" customHeight="1" x14ac:dyDescent="0.2"/>
    <row r="1217" s="1" customFormat="1" ht="13.5" customHeight="1" x14ac:dyDescent="0.2"/>
    <row r="1218" s="1" customFormat="1" ht="13.5" customHeight="1" x14ac:dyDescent="0.2"/>
    <row r="1219" s="1" customFormat="1" ht="13.5" customHeight="1" x14ac:dyDescent="0.2"/>
    <row r="1220" s="1" customFormat="1" ht="13.5" customHeight="1" x14ac:dyDescent="0.2"/>
    <row r="1221" s="1" customFormat="1" ht="13.5" customHeight="1" x14ac:dyDescent="0.2"/>
    <row r="1222" s="1" customFormat="1" ht="13.5" customHeight="1" x14ac:dyDescent="0.2"/>
    <row r="1223" s="1" customFormat="1" ht="13.5" customHeight="1" x14ac:dyDescent="0.2"/>
    <row r="1224" s="1" customFormat="1" ht="13.5" customHeight="1" x14ac:dyDescent="0.2"/>
    <row r="1225" s="1" customFormat="1" ht="13.5" customHeight="1" x14ac:dyDescent="0.2"/>
    <row r="1226" s="1" customFormat="1" ht="13.5" customHeight="1" x14ac:dyDescent="0.2"/>
    <row r="1227" s="1" customFormat="1" ht="13.5" customHeight="1" x14ac:dyDescent="0.2"/>
    <row r="1228" s="1" customFormat="1" ht="13.5" customHeight="1" x14ac:dyDescent="0.2"/>
    <row r="1229" s="1" customFormat="1" ht="13.5" customHeight="1" x14ac:dyDescent="0.2"/>
    <row r="1230" s="1" customFormat="1" ht="13.5" customHeight="1" x14ac:dyDescent="0.2"/>
    <row r="1231" s="1" customFormat="1" ht="13.5" customHeight="1" x14ac:dyDescent="0.2"/>
    <row r="1232" s="1" customFormat="1" ht="13.5" customHeight="1" x14ac:dyDescent="0.2"/>
    <row r="1233" s="1" customFormat="1" ht="13.5" customHeight="1" x14ac:dyDescent="0.2"/>
    <row r="1234" s="1" customFormat="1" ht="13.5" customHeight="1" x14ac:dyDescent="0.2"/>
    <row r="1235" s="1" customFormat="1" ht="13.5" customHeight="1" x14ac:dyDescent="0.2"/>
    <row r="1236" s="1" customFormat="1" ht="13.5" customHeight="1" x14ac:dyDescent="0.2"/>
    <row r="1237" s="1" customFormat="1" ht="13.5" customHeight="1" x14ac:dyDescent="0.2"/>
    <row r="1238" s="1" customFormat="1" ht="13.5" customHeight="1" x14ac:dyDescent="0.2"/>
    <row r="1239" s="1" customFormat="1" ht="13.5" customHeight="1" x14ac:dyDescent="0.2"/>
    <row r="1240" s="1" customFormat="1" ht="13.5" customHeight="1" x14ac:dyDescent="0.2"/>
    <row r="1241" s="1" customFormat="1" ht="13.5" customHeight="1" x14ac:dyDescent="0.2"/>
    <row r="1242" s="1" customFormat="1" ht="13.5" customHeight="1" x14ac:dyDescent="0.2"/>
    <row r="1243" s="1" customFormat="1" ht="13.5" customHeight="1" x14ac:dyDescent="0.2"/>
    <row r="1244" s="1" customFormat="1" ht="13.5" customHeight="1" x14ac:dyDescent="0.2"/>
    <row r="1245" s="1" customFormat="1" ht="13.5" customHeight="1" x14ac:dyDescent="0.2"/>
    <row r="1246" s="1" customFormat="1" ht="13.5" customHeight="1" x14ac:dyDescent="0.2"/>
    <row r="1247" s="1" customFormat="1" ht="13.5" customHeight="1" x14ac:dyDescent="0.2"/>
    <row r="1248" s="1" customFormat="1" ht="13.5" customHeight="1" x14ac:dyDescent="0.2"/>
    <row r="1249" s="1" customFormat="1" ht="13.5" customHeight="1" x14ac:dyDescent="0.2"/>
    <row r="1250" s="1" customFormat="1" ht="13.5" customHeight="1" x14ac:dyDescent="0.2"/>
    <row r="1251" s="1" customFormat="1" ht="13.5" customHeight="1" x14ac:dyDescent="0.2"/>
    <row r="1252" s="1" customFormat="1" ht="13.5" customHeight="1" x14ac:dyDescent="0.2"/>
    <row r="1253" s="1" customFormat="1" ht="13.5" customHeight="1" x14ac:dyDescent="0.2"/>
    <row r="1254" s="1" customFormat="1" ht="13.5" customHeight="1" x14ac:dyDescent="0.2"/>
    <row r="1255" s="1" customFormat="1" ht="13.5" customHeight="1" x14ac:dyDescent="0.2"/>
    <row r="1256" s="1" customFormat="1" ht="13.5" customHeight="1" x14ac:dyDescent="0.2"/>
    <row r="1257" s="1" customFormat="1" ht="13.5" customHeight="1" x14ac:dyDescent="0.2"/>
    <row r="1258" s="1" customFormat="1" ht="13.5" customHeight="1" x14ac:dyDescent="0.2"/>
    <row r="1259" s="1" customFormat="1" ht="13.5" customHeight="1" x14ac:dyDescent="0.2"/>
    <row r="1260" s="1" customFormat="1" ht="13.5" customHeight="1" x14ac:dyDescent="0.2"/>
    <row r="1261" s="1" customFormat="1" ht="13.5" customHeight="1" x14ac:dyDescent="0.2"/>
    <row r="1262" s="1" customFormat="1" ht="13.5" customHeight="1" x14ac:dyDescent="0.2"/>
    <row r="1263" s="1" customFormat="1" ht="13.5" customHeight="1" x14ac:dyDescent="0.2"/>
    <row r="1264" s="1" customFormat="1" ht="13.5" customHeight="1" x14ac:dyDescent="0.2"/>
    <row r="1265" s="1" customFormat="1" ht="13.5" customHeight="1" x14ac:dyDescent="0.2"/>
    <row r="1266" s="1" customFormat="1" ht="13.5" customHeight="1" x14ac:dyDescent="0.2"/>
    <row r="1267" s="1" customFormat="1" ht="13.5" customHeight="1" x14ac:dyDescent="0.2"/>
    <row r="1268" s="1" customFormat="1" ht="13.5" customHeight="1" x14ac:dyDescent="0.2"/>
    <row r="1269" s="1" customFormat="1" ht="13.5" customHeight="1" x14ac:dyDescent="0.2"/>
    <row r="1270" s="1" customFormat="1" ht="13.5" customHeight="1" x14ac:dyDescent="0.2"/>
    <row r="1271" s="1" customFormat="1" ht="13.5" customHeight="1" x14ac:dyDescent="0.2"/>
    <row r="1272" s="1" customFormat="1" ht="13.5" customHeight="1" x14ac:dyDescent="0.2"/>
    <row r="1273" s="1" customFormat="1" ht="13.5" customHeight="1" x14ac:dyDescent="0.2"/>
    <row r="1274" s="1" customFormat="1" ht="13.5" customHeight="1" x14ac:dyDescent="0.2"/>
    <row r="1275" s="1" customFormat="1" ht="13.5" customHeight="1" x14ac:dyDescent="0.2"/>
    <row r="1276" s="1" customFormat="1" ht="13.5" customHeight="1" x14ac:dyDescent="0.2"/>
    <row r="1277" s="1" customFormat="1" ht="13.5" customHeight="1" x14ac:dyDescent="0.2"/>
    <row r="1278" s="1" customFormat="1" ht="13.5" customHeight="1" x14ac:dyDescent="0.2"/>
    <row r="1279" s="1" customFormat="1" ht="13.5" customHeight="1" x14ac:dyDescent="0.2"/>
    <row r="1280" s="1" customFormat="1" ht="13.5" customHeight="1" x14ac:dyDescent="0.2"/>
    <row r="1281" s="1" customFormat="1" ht="13.5" customHeight="1" x14ac:dyDescent="0.2"/>
    <row r="1282" s="1" customFormat="1" ht="13.5" customHeight="1" x14ac:dyDescent="0.2"/>
    <row r="1283" s="1" customFormat="1" ht="13.5" customHeight="1" x14ac:dyDescent="0.2"/>
    <row r="1284" s="1" customFormat="1" ht="13.5" customHeight="1" x14ac:dyDescent="0.2"/>
    <row r="1285" s="1" customFormat="1" ht="13.5" customHeight="1" x14ac:dyDescent="0.2"/>
    <row r="1286" s="1" customFormat="1" ht="13.5" customHeight="1" x14ac:dyDescent="0.2"/>
    <row r="1287" s="1" customFormat="1" ht="13.5" customHeight="1" x14ac:dyDescent="0.2"/>
    <row r="1288" s="1" customFormat="1" ht="13.5" customHeight="1" x14ac:dyDescent="0.2"/>
    <row r="1289" s="1" customFormat="1" ht="13.5" customHeight="1" x14ac:dyDescent="0.2"/>
    <row r="1290" s="1" customFormat="1" ht="13.5" customHeight="1" x14ac:dyDescent="0.2"/>
    <row r="1291" s="1" customFormat="1" ht="13.5" customHeight="1" x14ac:dyDescent="0.2"/>
    <row r="1292" s="1" customFormat="1" ht="13.5" customHeight="1" x14ac:dyDescent="0.2"/>
    <row r="1293" s="1" customFormat="1" ht="13.5" customHeight="1" x14ac:dyDescent="0.2"/>
    <row r="1294" s="1" customFormat="1" ht="13.5" customHeight="1" x14ac:dyDescent="0.2"/>
    <row r="1295" s="1" customFormat="1" ht="13.5" customHeight="1" x14ac:dyDescent="0.2"/>
    <row r="1296" s="1" customFormat="1" ht="13.5" customHeight="1" x14ac:dyDescent="0.2"/>
    <row r="1297" s="1" customFormat="1" ht="13.5" customHeight="1" x14ac:dyDescent="0.2"/>
    <row r="1298" s="1" customFormat="1" ht="13.5" customHeight="1" x14ac:dyDescent="0.2"/>
    <row r="1299" s="1" customFormat="1" ht="13.5" customHeight="1" x14ac:dyDescent="0.2"/>
    <row r="1300" s="1" customFormat="1" ht="13.5" customHeight="1" x14ac:dyDescent="0.2"/>
    <row r="1301" s="1" customFormat="1" ht="13.5" customHeight="1" x14ac:dyDescent="0.2"/>
    <row r="1302" s="1" customFormat="1" ht="13.5" customHeight="1" x14ac:dyDescent="0.2"/>
    <row r="1303" s="1" customFormat="1" ht="13.5" customHeight="1" x14ac:dyDescent="0.2"/>
    <row r="1304" s="1" customFormat="1" ht="13.5" customHeight="1" x14ac:dyDescent="0.2"/>
    <row r="1305" s="1" customFormat="1" ht="13.5" customHeight="1" x14ac:dyDescent="0.2"/>
    <row r="1306" s="1" customFormat="1" ht="13.5" customHeight="1" x14ac:dyDescent="0.2"/>
    <row r="1307" s="1" customFormat="1" ht="13.5" customHeight="1" x14ac:dyDescent="0.2"/>
    <row r="1308" s="1" customFormat="1" ht="13.5" customHeight="1" x14ac:dyDescent="0.2"/>
    <row r="1309" s="1" customFormat="1" ht="13.5" customHeight="1" x14ac:dyDescent="0.2"/>
    <row r="1310" s="1" customFormat="1" ht="13.5" customHeight="1" x14ac:dyDescent="0.2"/>
    <row r="1311" s="1" customFormat="1" ht="13.5" customHeight="1" x14ac:dyDescent="0.2"/>
    <row r="1312" s="1" customFormat="1" ht="13.5" customHeight="1" x14ac:dyDescent="0.2"/>
    <row r="1313" s="1" customFormat="1" ht="13.5" customHeight="1" x14ac:dyDescent="0.2"/>
    <row r="1314" s="1" customFormat="1" ht="13.5" customHeight="1" x14ac:dyDescent="0.2"/>
    <row r="1315" s="1" customFormat="1" ht="13.5" customHeight="1" x14ac:dyDescent="0.2"/>
    <row r="1316" s="1" customFormat="1" ht="13.5" customHeight="1" x14ac:dyDescent="0.2"/>
    <row r="1317" s="1" customFormat="1" ht="13.5" customHeight="1" x14ac:dyDescent="0.2"/>
    <row r="1318" s="1" customFormat="1" ht="13.5" customHeight="1" x14ac:dyDescent="0.2"/>
    <row r="1319" s="1" customFormat="1" ht="13.5" customHeight="1" x14ac:dyDescent="0.2"/>
    <row r="1320" s="1" customFormat="1" ht="13.5" customHeight="1" x14ac:dyDescent="0.2"/>
    <row r="1321" s="1" customFormat="1" ht="13.5" customHeight="1" x14ac:dyDescent="0.2"/>
    <row r="1322" s="1" customFormat="1" ht="13.5" customHeight="1" x14ac:dyDescent="0.2"/>
    <row r="1323" s="1" customFormat="1" ht="13.5" customHeight="1" x14ac:dyDescent="0.2"/>
    <row r="1324" s="1" customFormat="1" ht="13.5" customHeight="1" x14ac:dyDescent="0.2"/>
    <row r="1325" s="1" customFormat="1" ht="13.5" customHeight="1" x14ac:dyDescent="0.2"/>
    <row r="1326" s="1" customFormat="1" ht="13.5" customHeight="1" x14ac:dyDescent="0.2"/>
    <row r="1327" s="1" customFormat="1" ht="13.5" customHeight="1" x14ac:dyDescent="0.2"/>
    <row r="1328" s="1" customFormat="1" ht="13.5" customHeight="1" x14ac:dyDescent="0.2"/>
    <row r="1329" s="1" customFormat="1" ht="13.5" customHeight="1" x14ac:dyDescent="0.2"/>
    <row r="1330" s="1" customFormat="1" ht="13.5" customHeight="1" x14ac:dyDescent="0.2"/>
    <row r="1331" s="1" customFormat="1" ht="13.5" customHeight="1" x14ac:dyDescent="0.2"/>
    <row r="1332" s="1" customFormat="1" ht="13.5" customHeight="1" x14ac:dyDescent="0.2"/>
    <row r="1333" s="1" customFormat="1" ht="13.5" customHeight="1" x14ac:dyDescent="0.2"/>
    <row r="1334" s="1" customFormat="1" ht="13.5" customHeight="1" x14ac:dyDescent="0.2"/>
    <row r="1335" s="1" customFormat="1" ht="13.5" customHeight="1" x14ac:dyDescent="0.2"/>
    <row r="1336" s="1" customFormat="1" ht="13.5" customHeight="1" x14ac:dyDescent="0.2"/>
    <row r="1337" s="1" customFormat="1" ht="13.5" customHeight="1" x14ac:dyDescent="0.2"/>
    <row r="1338" s="1" customFormat="1" ht="13.5" customHeight="1" x14ac:dyDescent="0.2"/>
    <row r="1339" s="1" customFormat="1" ht="13.5" customHeight="1" x14ac:dyDescent="0.2"/>
    <row r="1340" s="1" customFormat="1" ht="13.5" customHeight="1" x14ac:dyDescent="0.2"/>
    <row r="1341" s="1" customFormat="1" ht="13.5" customHeight="1" x14ac:dyDescent="0.2"/>
    <row r="1342" s="1" customFormat="1" ht="13.5" customHeight="1" x14ac:dyDescent="0.2"/>
    <row r="1343" s="1" customFormat="1" ht="13.5" customHeight="1" x14ac:dyDescent="0.2"/>
    <row r="1344" s="1" customFormat="1" ht="13.5" customHeight="1" x14ac:dyDescent="0.2"/>
    <row r="1345" s="1" customFormat="1" ht="13.5" customHeight="1" x14ac:dyDescent="0.2"/>
    <row r="1346" s="1" customFormat="1" ht="13.5" customHeight="1" x14ac:dyDescent="0.2"/>
    <row r="1347" s="1" customFormat="1" ht="13.5" customHeight="1" x14ac:dyDescent="0.2"/>
    <row r="1348" s="1" customFormat="1" ht="13.5" customHeight="1" x14ac:dyDescent="0.2"/>
    <row r="1349" s="1" customFormat="1" ht="13.5" customHeight="1" x14ac:dyDescent="0.2"/>
    <row r="1350" s="1" customFormat="1" ht="13.5" customHeight="1" x14ac:dyDescent="0.2"/>
    <row r="1351" s="1" customFormat="1" ht="13.5" customHeight="1" x14ac:dyDescent="0.2"/>
    <row r="1352" s="1" customFormat="1" ht="13.5" customHeight="1" x14ac:dyDescent="0.2"/>
    <row r="1353" s="1" customFormat="1" ht="13.5" customHeight="1" x14ac:dyDescent="0.2"/>
    <row r="1354" s="1" customFormat="1" ht="13.5" customHeight="1" x14ac:dyDescent="0.2"/>
    <row r="1355" s="1" customFormat="1" ht="13.5" customHeight="1" x14ac:dyDescent="0.2"/>
    <row r="1356" s="1" customFormat="1" ht="13.5" customHeight="1" x14ac:dyDescent="0.2"/>
    <row r="1357" s="1" customFormat="1" ht="13.5" customHeight="1" x14ac:dyDescent="0.2"/>
    <row r="1358" s="1" customFormat="1" ht="13.5" customHeight="1" x14ac:dyDescent="0.2"/>
    <row r="1359" s="1" customFormat="1" ht="13.5" customHeight="1" x14ac:dyDescent="0.2"/>
    <row r="1360" s="1" customFormat="1" ht="13.5" customHeight="1" x14ac:dyDescent="0.2"/>
    <row r="1361" s="1" customFormat="1" ht="13.5" customHeight="1" x14ac:dyDescent="0.2"/>
    <row r="1362" s="1" customFormat="1" ht="13.5" customHeight="1" x14ac:dyDescent="0.2"/>
    <row r="1363" s="1" customFormat="1" ht="13.5" customHeight="1" x14ac:dyDescent="0.2"/>
    <row r="1364" s="1" customFormat="1" ht="13.5" customHeight="1" x14ac:dyDescent="0.2"/>
    <row r="1365" s="1" customFormat="1" ht="13.5" customHeight="1" x14ac:dyDescent="0.2"/>
    <row r="1366" s="1" customFormat="1" ht="13.5" customHeight="1" x14ac:dyDescent="0.2"/>
    <row r="1367" s="1" customFormat="1" ht="13.5" customHeight="1" x14ac:dyDescent="0.2"/>
    <row r="1368" s="1" customFormat="1" ht="13.5" customHeight="1" x14ac:dyDescent="0.2"/>
    <row r="1369" s="1" customFormat="1" ht="13.5" customHeight="1" x14ac:dyDescent="0.2"/>
    <row r="1370" s="1" customFormat="1" ht="13.5" customHeight="1" x14ac:dyDescent="0.2"/>
    <row r="1371" s="1" customFormat="1" ht="13.5" customHeight="1" x14ac:dyDescent="0.2"/>
    <row r="1372" s="1" customFormat="1" ht="13.5" customHeight="1" x14ac:dyDescent="0.2"/>
    <row r="1373" s="1" customFormat="1" ht="13.5" customHeight="1" x14ac:dyDescent="0.2"/>
    <row r="1374" s="1" customFormat="1" ht="13.5" customHeight="1" x14ac:dyDescent="0.2"/>
    <row r="1375" s="1" customFormat="1" ht="13.5" customHeight="1" x14ac:dyDescent="0.2"/>
    <row r="1376" s="1" customFormat="1" ht="13.5" customHeight="1" x14ac:dyDescent="0.2"/>
    <row r="1377" s="1" customFormat="1" ht="13.5" customHeight="1" x14ac:dyDescent="0.2"/>
    <row r="1378" s="1" customFormat="1" ht="13.5" customHeight="1" x14ac:dyDescent="0.2"/>
    <row r="1379" s="1" customFormat="1" ht="13.5" customHeight="1" x14ac:dyDescent="0.2"/>
    <row r="1380" s="1" customFormat="1" ht="13.5" customHeight="1" x14ac:dyDescent="0.2"/>
    <row r="1381" s="1" customFormat="1" ht="13.5" customHeight="1" x14ac:dyDescent="0.2"/>
    <row r="1382" s="1" customFormat="1" ht="13.5" customHeight="1" x14ac:dyDescent="0.2"/>
    <row r="1383" s="1" customFormat="1" ht="13.5" customHeight="1" x14ac:dyDescent="0.2"/>
    <row r="1384" s="1" customFormat="1" ht="13.5" customHeight="1" x14ac:dyDescent="0.2"/>
    <row r="1385" s="1" customFormat="1" ht="13.5" customHeight="1" x14ac:dyDescent="0.2"/>
    <row r="1386" s="1" customFormat="1" ht="13.5" customHeight="1" x14ac:dyDescent="0.2"/>
    <row r="1387" s="1" customFormat="1" ht="13.5" customHeight="1" x14ac:dyDescent="0.2"/>
    <row r="1388" s="1" customFormat="1" ht="13.5" customHeight="1" x14ac:dyDescent="0.2"/>
    <row r="1389" s="1" customFormat="1" ht="13.5" customHeight="1" x14ac:dyDescent="0.2"/>
    <row r="1390" s="1" customFormat="1" ht="13.5" customHeight="1" x14ac:dyDescent="0.2"/>
    <row r="1391" s="1" customFormat="1" ht="13.5" customHeight="1" x14ac:dyDescent="0.2"/>
    <row r="1392" s="1" customFormat="1" ht="13.5" customHeight="1" x14ac:dyDescent="0.2"/>
    <row r="1393" s="1" customFormat="1" ht="13.5" customHeight="1" x14ac:dyDescent="0.2"/>
    <row r="1394" s="1" customFormat="1" ht="13.5" customHeight="1" x14ac:dyDescent="0.2"/>
    <row r="1395" s="1" customFormat="1" ht="13.5" customHeight="1" x14ac:dyDescent="0.2"/>
    <row r="1396" s="1" customFormat="1" ht="13.5" customHeight="1" x14ac:dyDescent="0.2"/>
    <row r="1397" s="1" customFormat="1" ht="13.5" customHeight="1" x14ac:dyDescent="0.2"/>
    <row r="1398" s="1" customFormat="1" ht="13.5" customHeight="1" x14ac:dyDescent="0.2"/>
    <row r="1399" s="1" customFormat="1" ht="13.5" customHeight="1" x14ac:dyDescent="0.2"/>
    <row r="1400" s="1" customFormat="1" ht="13.5" customHeight="1" x14ac:dyDescent="0.2"/>
    <row r="1401" s="1" customFormat="1" ht="13.5" customHeight="1" x14ac:dyDescent="0.2"/>
    <row r="1402" s="1" customFormat="1" ht="13.5" customHeight="1" x14ac:dyDescent="0.2"/>
    <row r="1403" s="1" customFormat="1" ht="13.5" customHeight="1" x14ac:dyDescent="0.2"/>
    <row r="1404" s="1" customFormat="1" ht="13.5" customHeight="1" x14ac:dyDescent="0.2"/>
    <row r="1405" s="1" customFormat="1" ht="13.5" customHeight="1" x14ac:dyDescent="0.2"/>
    <row r="1406" s="1" customFormat="1" ht="13.5" customHeight="1" x14ac:dyDescent="0.2"/>
    <row r="1407" s="1" customFormat="1" ht="13.5" customHeight="1" x14ac:dyDescent="0.2"/>
    <row r="1408" s="1" customFormat="1" ht="13.5" customHeight="1" x14ac:dyDescent="0.2"/>
    <row r="1409" s="1" customFormat="1" ht="13.5" customHeight="1" x14ac:dyDescent="0.2"/>
    <row r="1410" s="1" customFormat="1" ht="13.5" customHeight="1" x14ac:dyDescent="0.2"/>
    <row r="1411" s="1" customFormat="1" ht="13.5" customHeight="1" x14ac:dyDescent="0.2"/>
    <row r="1412" s="1" customFormat="1" ht="13.5" customHeight="1" x14ac:dyDescent="0.2"/>
    <row r="1413" s="1" customFormat="1" ht="13.5" customHeight="1" x14ac:dyDescent="0.2"/>
    <row r="1414" s="1" customFormat="1" ht="13.5" customHeight="1" x14ac:dyDescent="0.2"/>
    <row r="1415" s="1" customFormat="1" ht="13.5" customHeight="1" x14ac:dyDescent="0.2"/>
    <row r="1416" s="1" customFormat="1" ht="13.5" customHeight="1" x14ac:dyDescent="0.2"/>
    <row r="1417" s="1" customFormat="1" ht="13.5" customHeight="1" x14ac:dyDescent="0.2"/>
    <row r="1418" s="1" customFormat="1" ht="13.5" customHeight="1" x14ac:dyDescent="0.2"/>
    <row r="1419" s="1" customFormat="1" ht="13.5" customHeight="1" x14ac:dyDescent="0.2"/>
    <row r="1420" s="1" customFormat="1" ht="13.5" customHeight="1" x14ac:dyDescent="0.2"/>
    <row r="1421" s="1" customFormat="1" ht="13.5" customHeight="1" x14ac:dyDescent="0.2"/>
    <row r="1422" s="1" customFormat="1" ht="13.5" customHeight="1" x14ac:dyDescent="0.2"/>
    <row r="1423" s="1" customFormat="1" ht="13.5" customHeight="1" x14ac:dyDescent="0.2"/>
    <row r="1424" s="1" customFormat="1" ht="13.5" customHeight="1" x14ac:dyDescent="0.2"/>
    <row r="1425" s="1" customFormat="1" ht="13.5" customHeight="1" x14ac:dyDescent="0.2"/>
    <row r="1426" s="1" customFormat="1" ht="13.5" customHeight="1" x14ac:dyDescent="0.2"/>
    <row r="1427" s="1" customFormat="1" ht="13.5" customHeight="1" x14ac:dyDescent="0.2"/>
    <row r="1428" s="1" customFormat="1" ht="13.5" customHeight="1" x14ac:dyDescent="0.2"/>
    <row r="1429" s="1" customFormat="1" ht="13.5" customHeight="1" x14ac:dyDescent="0.2"/>
    <row r="1430" s="1" customFormat="1" ht="13.5" customHeight="1" x14ac:dyDescent="0.2"/>
    <row r="1431" s="1" customFormat="1" ht="13.5" customHeight="1" x14ac:dyDescent="0.2"/>
    <row r="1432" s="1" customFormat="1" ht="13.5" customHeight="1" x14ac:dyDescent="0.2"/>
    <row r="1433" s="1" customFormat="1" ht="13.5" customHeight="1" x14ac:dyDescent="0.2"/>
    <row r="1434" s="1" customFormat="1" ht="13.5" customHeight="1" x14ac:dyDescent="0.2"/>
    <row r="1435" s="1" customFormat="1" ht="13.5" customHeight="1" x14ac:dyDescent="0.2"/>
    <row r="1436" s="1" customFormat="1" ht="13.5" customHeight="1" x14ac:dyDescent="0.2"/>
    <row r="1437" s="1" customFormat="1" ht="13.5" customHeight="1" x14ac:dyDescent="0.2"/>
    <row r="1438" s="1" customFormat="1" ht="13.5" customHeight="1" x14ac:dyDescent="0.2"/>
    <row r="1439" s="1" customFormat="1" ht="13.5" customHeight="1" x14ac:dyDescent="0.2"/>
    <row r="1440" s="1" customFormat="1" ht="13.5" customHeight="1" x14ac:dyDescent="0.2"/>
    <row r="1441" s="1" customFormat="1" ht="13.5" customHeight="1" x14ac:dyDescent="0.2"/>
    <row r="1442" s="1" customFormat="1" ht="13.5" customHeight="1" x14ac:dyDescent="0.2"/>
    <row r="1443" s="1" customFormat="1" ht="13.5" customHeight="1" x14ac:dyDescent="0.2"/>
    <row r="1444" s="1" customFormat="1" ht="13.5" customHeight="1" x14ac:dyDescent="0.2"/>
    <row r="1445" s="1" customFormat="1" ht="13.5" customHeight="1" x14ac:dyDescent="0.2"/>
    <row r="1446" s="1" customFormat="1" ht="13.5" customHeight="1" x14ac:dyDescent="0.2"/>
    <row r="1447" s="1" customFormat="1" ht="13.5" customHeight="1" x14ac:dyDescent="0.2"/>
    <row r="1448" s="1" customFormat="1" ht="13.5" customHeight="1" x14ac:dyDescent="0.2"/>
    <row r="1449" s="1" customFormat="1" ht="13.5" customHeight="1" x14ac:dyDescent="0.2"/>
    <row r="1450" s="1" customFormat="1" ht="13.5" customHeight="1" x14ac:dyDescent="0.2"/>
    <row r="1451" s="1" customFormat="1" ht="13.5" customHeight="1" x14ac:dyDescent="0.2"/>
    <row r="1452" s="1" customFormat="1" ht="13.5" customHeight="1" x14ac:dyDescent="0.2"/>
    <row r="1453" s="1" customFormat="1" ht="13.5" customHeight="1" x14ac:dyDescent="0.2"/>
    <row r="1454" s="1" customFormat="1" ht="13.5" customHeight="1" x14ac:dyDescent="0.2"/>
    <row r="1455" s="1" customFormat="1" ht="13.5" customHeight="1" x14ac:dyDescent="0.2"/>
    <row r="1456" s="1" customFormat="1" ht="13.5" customHeight="1" x14ac:dyDescent="0.2"/>
    <row r="1457" s="1" customFormat="1" ht="13.5" customHeight="1" x14ac:dyDescent="0.2"/>
    <row r="1458" s="1" customFormat="1" ht="13.5" customHeight="1" x14ac:dyDescent="0.2"/>
    <row r="1459" s="1" customFormat="1" ht="13.5" customHeight="1" x14ac:dyDescent="0.2"/>
    <row r="1460" s="1" customFormat="1" ht="13.5" customHeight="1" x14ac:dyDescent="0.2"/>
    <row r="1461" s="1" customFormat="1" ht="13.5" customHeight="1" x14ac:dyDescent="0.2"/>
    <row r="1462" s="1" customFormat="1" ht="13.5" customHeight="1" x14ac:dyDescent="0.2"/>
    <row r="1463" s="1" customFormat="1" ht="13.5" customHeight="1" x14ac:dyDescent="0.2"/>
    <row r="1464" s="1" customFormat="1" ht="13.5" customHeight="1" x14ac:dyDescent="0.2"/>
    <row r="1465" s="1" customFormat="1" ht="13.5" customHeight="1" x14ac:dyDescent="0.2"/>
    <row r="1466" s="1" customFormat="1" ht="13.5" customHeight="1" x14ac:dyDescent="0.2"/>
    <row r="1467" s="1" customFormat="1" ht="13.5" customHeight="1" x14ac:dyDescent="0.2"/>
    <row r="1468" s="1" customFormat="1" ht="13.5" customHeight="1" x14ac:dyDescent="0.2"/>
    <row r="1469" s="1" customFormat="1" ht="13.5" customHeight="1" x14ac:dyDescent="0.2"/>
    <row r="1470" s="1" customFormat="1" ht="13.5" customHeight="1" x14ac:dyDescent="0.2"/>
    <row r="1471" s="1" customFormat="1" ht="13.5" customHeight="1" x14ac:dyDescent="0.2"/>
    <row r="1472" s="1" customFormat="1" ht="13.5" customHeight="1" x14ac:dyDescent="0.2"/>
    <row r="1473" s="1" customFormat="1" ht="13.5" customHeight="1" x14ac:dyDescent="0.2"/>
    <row r="1474" s="1" customFormat="1" ht="13.5" customHeight="1" x14ac:dyDescent="0.2"/>
    <row r="1475" s="1" customFormat="1" ht="13.5" customHeight="1" x14ac:dyDescent="0.2"/>
    <row r="1476" s="1" customFormat="1" ht="13.5" customHeight="1" x14ac:dyDescent="0.2"/>
    <row r="1477" s="1" customFormat="1" ht="13.5" customHeight="1" x14ac:dyDescent="0.2"/>
    <row r="1478" s="1" customFormat="1" ht="13.5" customHeight="1" x14ac:dyDescent="0.2"/>
    <row r="1479" s="1" customFormat="1" ht="13.5" customHeight="1" x14ac:dyDescent="0.2"/>
    <row r="1480" s="1" customFormat="1" ht="13.5" customHeight="1" x14ac:dyDescent="0.2"/>
    <row r="1481" s="1" customFormat="1" ht="13.5" customHeight="1" x14ac:dyDescent="0.2"/>
    <row r="1482" s="1" customFormat="1" ht="13.5" customHeight="1" x14ac:dyDescent="0.2"/>
    <row r="1483" s="1" customFormat="1" ht="13.5" customHeight="1" x14ac:dyDescent="0.2"/>
    <row r="1484" s="1" customFormat="1" ht="13.5" customHeight="1" x14ac:dyDescent="0.2"/>
    <row r="1485" s="1" customFormat="1" ht="13.5" customHeight="1" x14ac:dyDescent="0.2"/>
    <row r="1486" s="1" customFormat="1" ht="13.5" customHeight="1" x14ac:dyDescent="0.2"/>
    <row r="1487" s="1" customFormat="1" ht="13.5" customHeight="1" x14ac:dyDescent="0.2"/>
    <row r="1488" s="1" customFormat="1" ht="13.5" customHeight="1" x14ac:dyDescent="0.2"/>
    <row r="1489" s="1" customFormat="1" ht="13.5" customHeight="1" x14ac:dyDescent="0.2"/>
    <row r="1490" s="1" customFormat="1" ht="13.5" customHeight="1" x14ac:dyDescent="0.2"/>
    <row r="1491" s="1" customFormat="1" ht="13.5" customHeight="1" x14ac:dyDescent="0.2"/>
    <row r="1492" s="1" customFormat="1" ht="13.5" customHeight="1" x14ac:dyDescent="0.2"/>
    <row r="1493" s="1" customFormat="1" ht="13.5" customHeight="1" x14ac:dyDescent="0.2"/>
    <row r="1494" s="1" customFormat="1" ht="13.5" customHeight="1" x14ac:dyDescent="0.2"/>
    <row r="1495" s="1" customFormat="1" ht="13.5" customHeight="1" x14ac:dyDescent="0.2"/>
    <row r="1496" s="1" customFormat="1" ht="13.5" customHeight="1" x14ac:dyDescent="0.2"/>
    <row r="1497" s="1" customFormat="1" ht="13.5" customHeight="1" x14ac:dyDescent="0.2"/>
    <row r="1498" s="1" customFormat="1" ht="13.5" customHeight="1" x14ac:dyDescent="0.2"/>
    <row r="1499" s="1" customFormat="1" ht="13.5" customHeight="1" x14ac:dyDescent="0.2"/>
    <row r="1500" s="1" customFormat="1" ht="13.5" customHeight="1" x14ac:dyDescent="0.2"/>
    <row r="1501" s="1" customFormat="1" ht="13.5" customHeight="1" x14ac:dyDescent="0.2"/>
    <row r="1502" s="1" customFormat="1" ht="13.5" customHeight="1" x14ac:dyDescent="0.2"/>
    <row r="1503" s="1" customFormat="1" ht="13.5" customHeight="1" x14ac:dyDescent="0.2"/>
    <row r="1504" s="1" customFormat="1" ht="13.5" customHeight="1" x14ac:dyDescent="0.2"/>
    <row r="1505" s="1" customFormat="1" ht="13.5" customHeight="1" x14ac:dyDescent="0.2"/>
    <row r="1506" s="1" customFormat="1" ht="13.5" customHeight="1" x14ac:dyDescent="0.2"/>
    <row r="1507" s="1" customFormat="1" ht="13.5" customHeight="1" x14ac:dyDescent="0.2"/>
    <row r="1508" s="1" customFormat="1" ht="13.5" customHeight="1" x14ac:dyDescent="0.2"/>
    <row r="1509" s="1" customFormat="1" ht="13.5" customHeight="1" x14ac:dyDescent="0.2"/>
    <row r="1510" s="1" customFormat="1" ht="13.5" customHeight="1" x14ac:dyDescent="0.2"/>
    <row r="1511" s="1" customFormat="1" ht="13.5" customHeight="1" x14ac:dyDescent="0.2"/>
    <row r="1512" s="1" customFormat="1" ht="13.5" customHeight="1" x14ac:dyDescent="0.2"/>
    <row r="1513" s="1" customFormat="1" ht="13.5" customHeight="1" x14ac:dyDescent="0.2"/>
    <row r="1514" s="1" customFormat="1" ht="13.5" customHeight="1" x14ac:dyDescent="0.2"/>
    <row r="1515" s="1" customFormat="1" ht="13.5" customHeight="1" x14ac:dyDescent="0.2"/>
    <row r="1516" s="1" customFormat="1" ht="13.5" customHeight="1" x14ac:dyDescent="0.2"/>
    <row r="1517" s="1" customFormat="1" ht="13.5" customHeight="1" x14ac:dyDescent="0.2"/>
    <row r="1518" s="1" customFormat="1" ht="13.5" customHeight="1" x14ac:dyDescent="0.2"/>
    <row r="1519" s="1" customFormat="1" ht="13.5" customHeight="1" x14ac:dyDescent="0.2"/>
    <row r="1520" s="1" customFormat="1" ht="13.5" customHeight="1" x14ac:dyDescent="0.2"/>
    <row r="1521" s="1" customFormat="1" ht="13.5" customHeight="1" x14ac:dyDescent="0.2"/>
    <row r="1522" s="1" customFormat="1" ht="13.5" customHeight="1" x14ac:dyDescent="0.2"/>
    <row r="1523" s="1" customFormat="1" ht="13.5" customHeight="1" x14ac:dyDescent="0.2"/>
    <row r="1524" s="1" customFormat="1" ht="13.5" customHeight="1" x14ac:dyDescent="0.2"/>
    <row r="1525" s="1" customFormat="1" ht="13.5" customHeight="1" x14ac:dyDescent="0.2"/>
    <row r="1526" s="1" customFormat="1" ht="13.5" customHeight="1" x14ac:dyDescent="0.2"/>
    <row r="1527" s="1" customFormat="1" ht="13.5" customHeight="1" x14ac:dyDescent="0.2"/>
    <row r="1528" s="1" customFormat="1" ht="13.5" customHeight="1" x14ac:dyDescent="0.2"/>
    <row r="1529" s="1" customFormat="1" ht="13.5" customHeight="1" x14ac:dyDescent="0.2"/>
    <row r="1530" s="1" customFormat="1" ht="13.5" customHeight="1" x14ac:dyDescent="0.2"/>
    <row r="1531" s="1" customFormat="1" ht="13.5" customHeight="1" x14ac:dyDescent="0.2"/>
    <row r="1532" s="1" customFormat="1" ht="13.5" customHeight="1" x14ac:dyDescent="0.2"/>
    <row r="1533" s="1" customFormat="1" ht="13.5" customHeight="1" x14ac:dyDescent="0.2"/>
    <row r="1534" s="1" customFormat="1" ht="13.5" customHeight="1" x14ac:dyDescent="0.2"/>
    <row r="1535" s="1" customFormat="1" ht="13.5" customHeight="1" x14ac:dyDescent="0.2"/>
    <row r="1536" s="1" customFormat="1" ht="13.5" customHeight="1" x14ac:dyDescent="0.2"/>
    <row r="1537" s="1" customFormat="1" ht="13.5" customHeight="1" x14ac:dyDescent="0.2"/>
    <row r="1538" s="1" customFormat="1" ht="13.5" customHeight="1" x14ac:dyDescent="0.2"/>
    <row r="1539" s="1" customFormat="1" ht="13.5" customHeight="1" x14ac:dyDescent="0.2"/>
    <row r="1540" s="1" customFormat="1" ht="13.5" customHeight="1" x14ac:dyDescent="0.2"/>
    <row r="1541" s="1" customFormat="1" ht="13.5" customHeight="1" x14ac:dyDescent="0.2"/>
    <row r="1542" s="1" customFormat="1" ht="13.5" customHeight="1" x14ac:dyDescent="0.2"/>
    <row r="1543" s="1" customFormat="1" ht="13.5" customHeight="1" x14ac:dyDescent="0.2"/>
    <row r="1544" s="1" customFormat="1" ht="13.5" customHeight="1" x14ac:dyDescent="0.2"/>
    <row r="1545" s="1" customFormat="1" ht="13.5" customHeight="1" x14ac:dyDescent="0.2"/>
    <row r="1546" s="1" customFormat="1" ht="13.5" customHeight="1" x14ac:dyDescent="0.2"/>
    <row r="1547" s="1" customFormat="1" ht="13.5" customHeight="1" x14ac:dyDescent="0.2"/>
    <row r="1548" s="1" customFormat="1" ht="13.5" customHeight="1" x14ac:dyDescent="0.2"/>
    <row r="1549" s="1" customFormat="1" ht="13.5" customHeight="1" x14ac:dyDescent="0.2"/>
    <row r="1550" s="1" customFormat="1" ht="13.5" customHeight="1" x14ac:dyDescent="0.2"/>
    <row r="1551" s="1" customFormat="1" ht="13.5" customHeight="1" x14ac:dyDescent="0.2"/>
    <row r="1552" s="1" customFormat="1" ht="13.5" customHeight="1" x14ac:dyDescent="0.2"/>
    <row r="1553" s="1" customFormat="1" ht="13.5" customHeight="1" x14ac:dyDescent="0.2"/>
    <row r="1554" s="1" customFormat="1" ht="13.5" customHeight="1" x14ac:dyDescent="0.2"/>
    <row r="1555" s="1" customFormat="1" ht="13.5" customHeight="1" x14ac:dyDescent="0.2"/>
    <row r="1556" s="1" customFormat="1" ht="13.5" customHeight="1" x14ac:dyDescent="0.2"/>
    <row r="1557" s="1" customFormat="1" ht="13.5" customHeight="1" x14ac:dyDescent="0.2"/>
    <row r="1558" s="1" customFormat="1" ht="13.5" customHeight="1" x14ac:dyDescent="0.2"/>
    <row r="1559" s="1" customFormat="1" ht="13.5" customHeight="1" x14ac:dyDescent="0.2"/>
    <row r="1560" s="1" customFormat="1" ht="13.5" customHeight="1" x14ac:dyDescent="0.2"/>
    <row r="1561" s="1" customFormat="1" ht="13.5" customHeight="1" x14ac:dyDescent="0.2"/>
    <row r="1562" s="1" customFormat="1" ht="13.5" customHeight="1" x14ac:dyDescent="0.2"/>
    <row r="1563" s="1" customFormat="1" ht="13.5" customHeight="1" x14ac:dyDescent="0.2"/>
    <row r="1564" s="1" customFormat="1" ht="13.5" customHeight="1" x14ac:dyDescent="0.2"/>
    <row r="1565" s="1" customFormat="1" ht="13.5" customHeight="1" x14ac:dyDescent="0.2"/>
    <row r="1566" s="1" customFormat="1" ht="13.5" customHeight="1" x14ac:dyDescent="0.2"/>
    <row r="1567" s="1" customFormat="1" ht="13.5" customHeight="1" x14ac:dyDescent="0.2"/>
    <row r="1568" s="1" customFormat="1" ht="13.5" customHeight="1" x14ac:dyDescent="0.2"/>
    <row r="1569" s="1" customFormat="1" ht="13.5" customHeight="1" x14ac:dyDescent="0.2"/>
    <row r="1570" s="1" customFormat="1" ht="13.5" customHeight="1" x14ac:dyDescent="0.2"/>
    <row r="1571" s="1" customFormat="1" ht="13.5" customHeight="1" x14ac:dyDescent="0.2"/>
    <row r="1572" s="1" customFormat="1" ht="13.5" customHeight="1" x14ac:dyDescent="0.2"/>
    <row r="1573" s="1" customFormat="1" ht="13.5" customHeight="1" x14ac:dyDescent="0.2"/>
    <row r="1574" s="1" customFormat="1" ht="13.5" customHeight="1" x14ac:dyDescent="0.2"/>
    <row r="1575" s="1" customFormat="1" ht="13.5" customHeight="1" x14ac:dyDescent="0.2"/>
    <row r="1576" s="1" customFormat="1" ht="13.5" customHeight="1" x14ac:dyDescent="0.2"/>
    <row r="1577" s="1" customFormat="1" ht="13.5" customHeight="1" x14ac:dyDescent="0.2"/>
    <row r="1578" s="1" customFormat="1" ht="13.5" customHeight="1" x14ac:dyDescent="0.2"/>
    <row r="1579" s="1" customFormat="1" ht="13.5" customHeight="1" x14ac:dyDescent="0.2"/>
    <row r="1580" s="1" customFormat="1" ht="13.5" customHeight="1" x14ac:dyDescent="0.2"/>
    <row r="1581" s="1" customFormat="1" ht="13.5" customHeight="1" x14ac:dyDescent="0.2"/>
    <row r="1582" s="1" customFormat="1" ht="13.5" customHeight="1" x14ac:dyDescent="0.2"/>
    <row r="1583" s="1" customFormat="1" ht="13.5" customHeight="1" x14ac:dyDescent="0.2"/>
    <row r="1584" s="1" customFormat="1" ht="13.5" customHeight="1" x14ac:dyDescent="0.2"/>
    <row r="1585" s="1" customFormat="1" ht="13.5" customHeight="1" x14ac:dyDescent="0.2"/>
    <row r="1586" s="1" customFormat="1" ht="13.5" customHeight="1" x14ac:dyDescent="0.2"/>
    <row r="1587" s="1" customFormat="1" ht="13.5" customHeight="1" x14ac:dyDescent="0.2"/>
    <row r="1588" s="1" customFormat="1" ht="13.5" customHeight="1" x14ac:dyDescent="0.2"/>
    <row r="1589" s="1" customFormat="1" ht="13.5" customHeight="1" x14ac:dyDescent="0.2"/>
    <row r="1590" s="1" customFormat="1" ht="13.5" customHeight="1" x14ac:dyDescent="0.2"/>
    <row r="1591" s="1" customFormat="1" ht="13.5" customHeight="1" x14ac:dyDescent="0.2"/>
    <row r="1592" s="1" customFormat="1" ht="13.5" customHeight="1" x14ac:dyDescent="0.2"/>
    <row r="1593" s="1" customFormat="1" ht="13.5" customHeight="1" x14ac:dyDescent="0.2"/>
    <row r="1594" s="1" customFormat="1" ht="13.5" customHeight="1" x14ac:dyDescent="0.2"/>
    <row r="1595" s="1" customFormat="1" ht="13.5" customHeight="1" x14ac:dyDescent="0.2"/>
    <row r="1596" s="1" customFormat="1" ht="13.5" customHeight="1" x14ac:dyDescent="0.2"/>
    <row r="1597" s="1" customFormat="1" ht="13.5" customHeight="1" x14ac:dyDescent="0.2"/>
    <row r="1598" s="1" customFormat="1" ht="13.5" customHeight="1" x14ac:dyDescent="0.2"/>
    <row r="1599" s="1" customFormat="1" ht="13.5" customHeight="1" x14ac:dyDescent="0.2"/>
    <row r="1600" s="1" customFormat="1" ht="13.5" customHeight="1" x14ac:dyDescent="0.2"/>
    <row r="1601" s="1" customFormat="1" ht="13.5" customHeight="1" x14ac:dyDescent="0.2"/>
    <row r="1602" s="1" customFormat="1" ht="13.5" customHeight="1" x14ac:dyDescent="0.2"/>
    <row r="1603" s="1" customFormat="1" ht="13.5" customHeight="1" x14ac:dyDescent="0.2"/>
    <row r="1604" s="1" customFormat="1" ht="13.5" customHeight="1" x14ac:dyDescent="0.2"/>
    <row r="1605" s="1" customFormat="1" ht="13.5" customHeight="1" x14ac:dyDescent="0.2"/>
    <row r="1606" s="1" customFormat="1" ht="13.5" customHeight="1" x14ac:dyDescent="0.2"/>
    <row r="1607" s="1" customFormat="1" ht="13.5" customHeight="1" x14ac:dyDescent="0.2"/>
    <row r="1608" s="1" customFormat="1" ht="13.5" customHeight="1" x14ac:dyDescent="0.2"/>
    <row r="1609" s="1" customFormat="1" ht="13.5" customHeight="1" x14ac:dyDescent="0.2"/>
    <row r="1610" s="1" customFormat="1" ht="13.5" customHeight="1" x14ac:dyDescent="0.2"/>
    <row r="1611" s="1" customFormat="1" ht="13.5" customHeight="1" x14ac:dyDescent="0.2"/>
    <row r="1612" s="1" customFormat="1" ht="13.5" customHeight="1" x14ac:dyDescent="0.2"/>
    <row r="1613" s="1" customFormat="1" ht="13.5" customHeight="1" x14ac:dyDescent="0.2"/>
    <row r="1614" s="1" customFormat="1" ht="13.5" customHeight="1" x14ac:dyDescent="0.2"/>
    <row r="1615" s="1" customFormat="1" ht="13.5" customHeight="1" x14ac:dyDescent="0.2"/>
    <row r="1616" s="1" customFormat="1" ht="13.5" customHeight="1" x14ac:dyDescent="0.2"/>
    <row r="1617" s="1" customFormat="1" ht="13.5" customHeight="1" x14ac:dyDescent="0.2"/>
    <row r="1618" s="1" customFormat="1" ht="13.5" customHeight="1" x14ac:dyDescent="0.2"/>
  </sheetData>
  <sheetProtection algorithmName="SHA-512" hashValue="q+iyjNItdy05LTgT14XqC1/IJHsSvLcYaUkZcGdUxwHKAGlgnywsZkTigIXVANwHk/F/9Bzt5/dKueb6pX+toA==" saltValue="dtH05NSMlNnWBPmvgQ/AvQ==" spinCount="100000" sheet="1" objects="1" scenarios="1"/>
  <mergeCells count="189">
    <mergeCell ref="M62:X62"/>
    <mergeCell ref="Y62:AC62"/>
    <mergeCell ref="B63:J65"/>
    <mergeCell ref="M63:X63"/>
    <mergeCell ref="Y63:AC63"/>
    <mergeCell ref="M64:X64"/>
    <mergeCell ref="Y64:AC64"/>
    <mergeCell ref="M65:X65"/>
    <mergeCell ref="Y65:AC65"/>
    <mergeCell ref="M57:X57"/>
    <mergeCell ref="Y57:AC57"/>
    <mergeCell ref="B58:J61"/>
    <mergeCell ref="M58:X58"/>
    <mergeCell ref="Y58:AC58"/>
    <mergeCell ref="M59:X59"/>
    <mergeCell ref="Y59:AC59"/>
    <mergeCell ref="M60:X60"/>
    <mergeCell ref="Y60:AC60"/>
    <mergeCell ref="M61:X61"/>
    <mergeCell ref="Y61:AC61"/>
    <mergeCell ref="B53:J56"/>
    <mergeCell ref="M53:X53"/>
    <mergeCell ref="Y53:AC53"/>
    <mergeCell ref="M54:X54"/>
    <mergeCell ref="Y54:AC54"/>
    <mergeCell ref="Y50:AC50"/>
    <mergeCell ref="M51:X51"/>
    <mergeCell ref="Y51:AC51"/>
    <mergeCell ref="M52:X52"/>
    <mergeCell ref="Y52:AC52"/>
    <mergeCell ref="M55:X55"/>
    <mergeCell ref="Y55:AC55"/>
    <mergeCell ref="M56:X56"/>
    <mergeCell ref="Y56:AC56"/>
    <mergeCell ref="B46:J46"/>
    <mergeCell ref="B48:J51"/>
    <mergeCell ref="M47:X47"/>
    <mergeCell ref="Y47:AC47"/>
    <mergeCell ref="M48:X48"/>
    <mergeCell ref="Y48:AC48"/>
    <mergeCell ref="M49:X49"/>
    <mergeCell ref="Y49:AC49"/>
    <mergeCell ref="M50:X50"/>
    <mergeCell ref="P37:S38"/>
    <mergeCell ref="P39:S40"/>
    <mergeCell ref="V37:AC37"/>
    <mergeCell ref="V38:AC38"/>
    <mergeCell ref="V40:AC40"/>
    <mergeCell ref="V41:AC41"/>
    <mergeCell ref="B44:AC44"/>
    <mergeCell ref="B37:O38"/>
    <mergeCell ref="B39:O40"/>
    <mergeCell ref="B41:O42"/>
    <mergeCell ref="P41:S42"/>
    <mergeCell ref="B29:N29"/>
    <mergeCell ref="O29:AA29"/>
    <mergeCell ref="AB29:AC29"/>
    <mergeCell ref="B31:C31"/>
    <mergeCell ref="D31:AC31"/>
    <mergeCell ref="B33:O33"/>
    <mergeCell ref="B35:O36"/>
    <mergeCell ref="V33:AC33"/>
    <mergeCell ref="V34:Y34"/>
    <mergeCell ref="V35:Y35"/>
    <mergeCell ref="B34:O34"/>
    <mergeCell ref="P34:S34"/>
    <mergeCell ref="P35:S36"/>
    <mergeCell ref="V23:AC23"/>
    <mergeCell ref="A18:AC18"/>
    <mergeCell ref="A24:I24"/>
    <mergeCell ref="K24:S24"/>
    <mergeCell ref="U24:AC24"/>
    <mergeCell ref="B26:I26"/>
    <mergeCell ref="L26:S26"/>
    <mergeCell ref="V26:AC26"/>
    <mergeCell ref="A27:I27"/>
    <mergeCell ref="K27:S27"/>
    <mergeCell ref="U27:AC27"/>
    <mergeCell ref="H1:V2"/>
    <mergeCell ref="J4:S4"/>
    <mergeCell ref="P9:U9"/>
    <mergeCell ref="K67:P67"/>
    <mergeCell ref="B67:G67"/>
    <mergeCell ref="H67:J67"/>
    <mergeCell ref="Q67:AC67"/>
    <mergeCell ref="P10:U10"/>
    <mergeCell ref="V9:W9"/>
    <mergeCell ref="X9:AC9"/>
    <mergeCell ref="V10:AC10"/>
    <mergeCell ref="I6:U7"/>
    <mergeCell ref="B17:AC17"/>
    <mergeCell ref="B20:M20"/>
    <mergeCell ref="A21:M21"/>
    <mergeCell ref="R20:AC20"/>
    <mergeCell ref="A12:F12"/>
    <mergeCell ref="A13:F13"/>
    <mergeCell ref="G12:L12"/>
    <mergeCell ref="G13:L13"/>
    <mergeCell ref="J15:S15"/>
    <mergeCell ref="Q21:AC21"/>
    <mergeCell ref="B23:I23"/>
    <mergeCell ref="L23:S23"/>
    <mergeCell ref="B72:J72"/>
    <mergeCell ref="K72:AB72"/>
    <mergeCell ref="B73:J73"/>
    <mergeCell ref="K73:AB73"/>
    <mergeCell ref="B74:J74"/>
    <mergeCell ref="K74:AB74"/>
    <mergeCell ref="B68:K68"/>
    <mergeCell ref="B70:J70"/>
    <mergeCell ref="K70:AB70"/>
    <mergeCell ref="B71:J71"/>
    <mergeCell ref="K71:AB71"/>
    <mergeCell ref="P78:T78"/>
    <mergeCell ref="U78:X78"/>
    <mergeCell ref="Y78:AB78"/>
    <mergeCell ref="P79:T79"/>
    <mergeCell ref="U79:X79"/>
    <mergeCell ref="Y79:AB79"/>
    <mergeCell ref="B76:J76"/>
    <mergeCell ref="B78:J78"/>
    <mergeCell ref="B79:J79"/>
    <mergeCell ref="K78:O78"/>
    <mergeCell ref="K79:O79"/>
    <mergeCell ref="B81:J81"/>
    <mergeCell ref="K81:O81"/>
    <mergeCell ref="P81:T81"/>
    <mergeCell ref="U81:X81"/>
    <mergeCell ref="Y81:AB81"/>
    <mergeCell ref="B80:J80"/>
    <mergeCell ref="K80:O80"/>
    <mergeCell ref="P80:T80"/>
    <mergeCell ref="U80:X80"/>
    <mergeCell ref="Y80:AB80"/>
    <mergeCell ref="B85:N85"/>
    <mergeCell ref="B83:J83"/>
    <mergeCell ref="K83:O83"/>
    <mergeCell ref="P83:T83"/>
    <mergeCell ref="U83:X83"/>
    <mergeCell ref="Y83:AB83"/>
    <mergeCell ref="B82:J82"/>
    <mergeCell ref="K82:O82"/>
    <mergeCell ref="P82:T82"/>
    <mergeCell ref="U82:X82"/>
    <mergeCell ref="Y82:AB82"/>
    <mergeCell ref="B89:J89"/>
    <mergeCell ref="K89:O89"/>
    <mergeCell ref="P89:T89"/>
    <mergeCell ref="U89:X89"/>
    <mergeCell ref="Y89:AB89"/>
    <mergeCell ref="Y87:AB87"/>
    <mergeCell ref="B88:J88"/>
    <mergeCell ref="K88:O88"/>
    <mergeCell ref="P88:T88"/>
    <mergeCell ref="U88:X88"/>
    <mergeCell ref="Y88:AB88"/>
    <mergeCell ref="B87:J87"/>
    <mergeCell ref="K87:O87"/>
    <mergeCell ref="P87:T87"/>
    <mergeCell ref="U87:X87"/>
    <mergeCell ref="B91:J91"/>
    <mergeCell ref="K91:O91"/>
    <mergeCell ref="P91:T91"/>
    <mergeCell ref="U91:X91"/>
    <mergeCell ref="Y91:AB91"/>
    <mergeCell ref="B90:J90"/>
    <mergeCell ref="K90:O90"/>
    <mergeCell ref="P90:T90"/>
    <mergeCell ref="U90:X90"/>
    <mergeCell ref="Y90:AB90"/>
    <mergeCell ref="B94:AC95"/>
    <mergeCell ref="B97:AC99"/>
    <mergeCell ref="B101:AC101"/>
    <mergeCell ref="B103:C103"/>
    <mergeCell ref="D103:AC105"/>
    <mergeCell ref="B92:J92"/>
    <mergeCell ref="K92:O92"/>
    <mergeCell ref="P92:T92"/>
    <mergeCell ref="U92:X92"/>
    <mergeCell ref="Y92:AB92"/>
    <mergeCell ref="B120:E120"/>
    <mergeCell ref="F121:O121"/>
    <mergeCell ref="F118:O120"/>
    <mergeCell ref="B107:C107"/>
    <mergeCell ref="D107:AC108"/>
    <mergeCell ref="B110:C110"/>
    <mergeCell ref="D110:AC110"/>
    <mergeCell ref="T117:AC117"/>
    <mergeCell ref="T112:AC116"/>
  </mergeCells>
  <pageMargins left="0.70866141732283472" right="0.59055118110236227" top="0.94488188976377963" bottom="0.9055118110236221" header="0.19685039370078741" footer="0.19685039370078741"/>
  <pageSetup paperSize="9" orientation="portrait" r:id="rId1"/>
  <headerFooter>
    <oddHeader xml:space="preserve">&amp;L&amp;G&amp;CFormularz F01-T-P10
Wniosek Pożyczkowy&amp;RWydanie: 2
Obowiązuje od: 01.01.2024
</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AC1486"/>
  <sheetViews>
    <sheetView view="pageLayout" zoomScale="160" zoomScaleNormal="100" zoomScalePageLayoutView="160" workbookViewId="0">
      <selection activeCell="K74" sqref="K74:AB74"/>
    </sheetView>
  </sheetViews>
  <sheetFormatPr defaultColWidth="3" defaultRowHeight="15" x14ac:dyDescent="0.25"/>
  <sheetData>
    <row r="1" spans="1:29" ht="11.25" customHeight="1" x14ac:dyDescent="0.25">
      <c r="H1" s="84" t="s">
        <v>18</v>
      </c>
      <c r="I1" s="84"/>
      <c r="J1" s="84"/>
      <c r="K1" s="84"/>
      <c r="L1" s="84"/>
      <c r="M1" s="84"/>
      <c r="N1" s="84"/>
      <c r="O1" s="84"/>
      <c r="P1" s="84"/>
      <c r="Q1" s="84"/>
      <c r="R1" s="84"/>
      <c r="S1" s="84"/>
      <c r="T1" s="84"/>
      <c r="U1" s="84"/>
      <c r="V1" s="84"/>
    </row>
    <row r="2" spans="1:29" ht="11.25" customHeight="1" x14ac:dyDescent="0.25">
      <c r="H2" s="84"/>
      <c r="I2" s="84"/>
      <c r="J2" s="84"/>
      <c r="K2" s="84"/>
      <c r="L2" s="84"/>
      <c r="M2" s="84"/>
      <c r="N2" s="84"/>
      <c r="O2" s="84"/>
      <c r="P2" s="84"/>
      <c r="Q2" s="84"/>
      <c r="R2" s="84"/>
      <c r="S2" s="84"/>
      <c r="T2" s="84"/>
      <c r="U2" s="84"/>
      <c r="V2" s="84"/>
    </row>
    <row r="3" spans="1:29" ht="4.5" customHeight="1" x14ac:dyDescent="0.25"/>
    <row r="4" spans="1:29" x14ac:dyDescent="0.25">
      <c r="J4" s="85" t="s">
        <v>61</v>
      </c>
      <c r="K4" s="85"/>
      <c r="L4" s="85"/>
      <c r="M4" s="85"/>
      <c r="N4" s="85"/>
      <c r="O4" s="85"/>
      <c r="P4" s="85"/>
      <c r="Q4" s="85"/>
      <c r="R4" s="85"/>
      <c r="S4" s="85"/>
    </row>
    <row r="5" spans="1:29" ht="4.5" customHeight="1" x14ac:dyDescent="0.25"/>
    <row r="6" spans="1:29" ht="10.5" customHeight="1" x14ac:dyDescent="0.25">
      <c r="I6" s="90" t="s">
        <v>62</v>
      </c>
      <c r="J6" s="90"/>
      <c r="K6" s="90"/>
      <c r="L6" s="90"/>
      <c r="M6" s="90"/>
      <c r="N6" s="90"/>
      <c r="O6" s="90"/>
      <c r="P6" s="90"/>
      <c r="Q6" s="90"/>
      <c r="R6" s="90"/>
      <c r="S6" s="90"/>
      <c r="T6" s="90"/>
      <c r="U6" s="90"/>
    </row>
    <row r="7" spans="1:29" ht="10.5" customHeight="1" x14ac:dyDescent="0.25">
      <c r="I7" s="90"/>
      <c r="J7" s="90"/>
      <c r="K7" s="90"/>
      <c r="L7" s="90"/>
      <c r="M7" s="90"/>
      <c r="N7" s="90"/>
      <c r="O7" s="90"/>
      <c r="P7" s="90"/>
      <c r="Q7" s="90"/>
      <c r="R7" s="90"/>
      <c r="S7" s="90"/>
      <c r="T7" s="90"/>
      <c r="U7" s="90"/>
    </row>
    <row r="8" spans="1:29" ht="4.5" customHeight="1" thickBot="1" x14ac:dyDescent="0.3">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row>
    <row r="9" spans="1:29" ht="4.5" customHeight="1" thickTop="1" x14ac:dyDescent="0.25"/>
    <row r="10" spans="1:29" s="1" customFormat="1" ht="13.5" customHeight="1" x14ac:dyDescent="0.25">
      <c r="F10" s="155" t="s">
        <v>63</v>
      </c>
      <c r="G10" s="155"/>
      <c r="H10" s="155"/>
      <c r="I10" s="155"/>
      <c r="J10" s="155"/>
      <c r="K10" s="155"/>
      <c r="L10" s="155"/>
      <c r="M10" s="155"/>
      <c r="N10" s="155"/>
      <c r="O10" s="155"/>
      <c r="P10" s="155"/>
      <c r="Q10" s="155"/>
      <c r="R10" s="155"/>
      <c r="S10" s="155"/>
      <c r="T10" s="155"/>
      <c r="U10" s="155"/>
      <c r="V10" s="155"/>
      <c r="W10" s="155"/>
      <c r="X10" s="155"/>
    </row>
    <row r="11" spans="1:29" ht="4.5" customHeight="1" x14ac:dyDescent="0.25"/>
    <row r="12" spans="1:29" s="6" customFormat="1" ht="12.75" customHeight="1" x14ac:dyDescent="0.2">
      <c r="A12" s="4" t="s">
        <v>64</v>
      </c>
      <c r="C12" s="135" t="s">
        <v>65</v>
      </c>
      <c r="D12" s="135"/>
      <c r="E12" s="135"/>
      <c r="F12" s="135"/>
      <c r="G12" s="135"/>
      <c r="H12" s="135"/>
    </row>
    <row r="13" spans="1:29" ht="4.5" customHeight="1" x14ac:dyDescent="0.25"/>
    <row r="14" spans="1:29" s="6" customFormat="1" ht="12.75" customHeight="1" x14ac:dyDescent="0.2">
      <c r="A14" s="4">
        <v>1</v>
      </c>
      <c r="B14" s="77" t="str">
        <f>IF(Formularz_wniosku!B17="","",Formularz_wniosku!B17)</f>
        <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row>
    <row r="15" spans="1:29" s="2" customFormat="1" ht="8.25" x14ac:dyDescent="0.15">
      <c r="A15" s="57" t="s">
        <v>9</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row>
    <row r="16" spans="1:29" ht="4.5" customHeight="1" x14ac:dyDescent="0.25"/>
    <row r="17" spans="1:29" s="6" customFormat="1" ht="12.75" customHeight="1" x14ac:dyDescent="0.2">
      <c r="A17" s="4">
        <f>+A14+1</f>
        <v>2</v>
      </c>
      <c r="B17" s="91" t="str">
        <f>IF(Formularz_wniosku!B20="","",Formularz_wniosku!B20)</f>
        <v/>
      </c>
      <c r="C17" s="77"/>
      <c r="D17" s="77"/>
      <c r="E17" s="77"/>
      <c r="F17" s="77"/>
      <c r="G17" s="77"/>
      <c r="H17" s="77"/>
      <c r="I17" s="77"/>
      <c r="J17" s="77"/>
      <c r="K17" s="77"/>
      <c r="L17" s="77"/>
      <c r="M17" s="77"/>
      <c r="N17" s="1"/>
      <c r="O17" s="1"/>
      <c r="P17" s="1"/>
      <c r="Q17" s="4">
        <f>+A17+1</f>
        <v>3</v>
      </c>
      <c r="R17" s="91" t="str">
        <f>IF(Formularz_wniosku!R20="","",Formularz_wniosku!R20)</f>
        <v/>
      </c>
      <c r="S17" s="77"/>
      <c r="T17" s="77"/>
      <c r="U17" s="77"/>
      <c r="V17" s="77"/>
      <c r="W17" s="77"/>
      <c r="X17" s="77"/>
      <c r="Y17" s="77"/>
      <c r="Z17" s="77"/>
      <c r="AA17" s="77"/>
      <c r="AB17" s="77"/>
      <c r="AC17" s="77"/>
    </row>
    <row r="18" spans="1:29" s="2" customFormat="1" ht="8.25" x14ac:dyDescent="0.15">
      <c r="A18" s="57" t="s">
        <v>10</v>
      </c>
      <c r="B18" s="57"/>
      <c r="C18" s="57"/>
      <c r="D18" s="57"/>
      <c r="E18" s="57"/>
      <c r="F18" s="57"/>
      <c r="G18" s="57"/>
      <c r="H18" s="57"/>
      <c r="I18" s="57"/>
      <c r="J18" s="57"/>
      <c r="K18" s="57"/>
      <c r="L18" s="57"/>
      <c r="M18" s="57"/>
      <c r="N18" s="3"/>
      <c r="O18" s="3"/>
      <c r="P18" s="3"/>
      <c r="Q18" s="57" t="s">
        <v>11</v>
      </c>
      <c r="R18" s="57"/>
      <c r="S18" s="57"/>
      <c r="T18" s="57"/>
      <c r="U18" s="57"/>
      <c r="V18" s="57"/>
      <c r="W18" s="57"/>
      <c r="X18" s="57"/>
      <c r="Y18" s="57"/>
      <c r="Z18" s="57"/>
      <c r="AA18" s="57"/>
      <c r="AB18" s="57"/>
      <c r="AC18" s="57"/>
    </row>
    <row r="19" spans="1:29" ht="4.5" customHeight="1" x14ac:dyDescent="0.25"/>
    <row r="20" spans="1:29" s="6" customFormat="1" ht="12.75" customHeight="1" x14ac:dyDescent="0.2">
      <c r="A20" s="4">
        <f>+Q17+1</f>
        <v>4</v>
      </c>
      <c r="B20" s="91" t="str">
        <f>IF(Formularz_wniosku!B26="","",Formularz_wniosku!B26)</f>
        <v/>
      </c>
      <c r="C20" s="77"/>
      <c r="D20" s="77"/>
      <c r="E20" s="77"/>
      <c r="F20" s="77"/>
      <c r="G20" s="77"/>
      <c r="H20" s="77"/>
      <c r="I20" s="77"/>
      <c r="J20" s="1"/>
      <c r="K20" s="4">
        <f>+A20+1</f>
        <v>5</v>
      </c>
      <c r="L20" s="91" t="str">
        <f>IF(Formularz_wniosku!L26="","",Formularz_wniosku!L26)</f>
        <v/>
      </c>
      <c r="M20" s="77"/>
      <c r="N20" s="77"/>
      <c r="O20" s="77"/>
      <c r="P20" s="77"/>
      <c r="Q20" s="77"/>
      <c r="R20" s="77"/>
      <c r="S20" s="77"/>
      <c r="T20" s="1"/>
      <c r="U20" s="4">
        <f>+K20+1</f>
        <v>6</v>
      </c>
      <c r="V20" s="91" t="str">
        <f>IF(Formularz_wniosku!V26="","",Formularz_wniosku!V26)</f>
        <v/>
      </c>
      <c r="W20" s="77"/>
      <c r="X20" s="77"/>
      <c r="Y20" s="77"/>
      <c r="Z20" s="77"/>
      <c r="AA20" s="77"/>
      <c r="AB20" s="77"/>
      <c r="AC20" s="77"/>
    </row>
    <row r="21" spans="1:29" s="2" customFormat="1" ht="8.25" x14ac:dyDescent="0.15">
      <c r="A21" s="94" t="s">
        <v>15</v>
      </c>
      <c r="B21" s="94"/>
      <c r="C21" s="94"/>
      <c r="D21" s="94"/>
      <c r="E21" s="94"/>
      <c r="F21" s="94"/>
      <c r="G21" s="94"/>
      <c r="H21" s="94"/>
      <c r="I21" s="94"/>
      <c r="J21" s="3"/>
      <c r="K21" s="94" t="s">
        <v>16</v>
      </c>
      <c r="L21" s="94"/>
      <c r="M21" s="94"/>
      <c r="N21" s="94"/>
      <c r="O21" s="94"/>
      <c r="P21" s="94"/>
      <c r="Q21" s="94"/>
      <c r="R21" s="94"/>
      <c r="S21" s="94"/>
      <c r="T21" s="3"/>
      <c r="U21" s="94" t="s">
        <v>17</v>
      </c>
      <c r="V21" s="94"/>
      <c r="W21" s="94"/>
      <c r="X21" s="94"/>
      <c r="Y21" s="94"/>
      <c r="Z21" s="94"/>
      <c r="AA21" s="94"/>
      <c r="AB21" s="94"/>
      <c r="AC21" s="94"/>
    </row>
    <row r="22" spans="1:29" ht="4.5" customHeight="1" x14ac:dyDescent="0.25"/>
    <row r="23" spans="1:29" s="6" customFormat="1" ht="12.75" customHeight="1" x14ac:dyDescent="0.2">
      <c r="A23" s="4">
        <f>+U20+1</f>
        <v>7</v>
      </c>
      <c r="B23" s="75" t="s">
        <v>66</v>
      </c>
      <c r="C23" s="76"/>
      <c r="D23" s="76"/>
      <c r="E23" s="76"/>
      <c r="F23" s="76"/>
      <c r="H23" s="67"/>
      <c r="I23" s="67"/>
      <c r="J23" s="67"/>
      <c r="K23" s="67"/>
      <c r="L23" s="67"/>
      <c r="M23" s="67"/>
      <c r="O23" s="4">
        <f>+A23+1</f>
        <v>8</v>
      </c>
      <c r="P23" s="75" t="s">
        <v>70</v>
      </c>
      <c r="Q23" s="76"/>
      <c r="R23" s="76"/>
      <c r="S23" s="76"/>
      <c r="T23" s="76"/>
      <c r="U23" s="76"/>
      <c r="W23" s="67"/>
      <c r="X23" s="67"/>
      <c r="Y23" s="67"/>
      <c r="Z23" s="67"/>
    </row>
    <row r="24" spans="1:29" ht="4.5" customHeight="1" x14ac:dyDescent="0.25"/>
    <row r="25" spans="1:29" s="6" customFormat="1" ht="12.75" customHeight="1" x14ac:dyDescent="0.2">
      <c r="A25" s="4">
        <f>+O23+1</f>
        <v>9</v>
      </c>
      <c r="B25" s="75" t="s">
        <v>71</v>
      </c>
      <c r="C25" s="76"/>
      <c r="D25" s="76"/>
      <c r="E25" s="76"/>
      <c r="F25" s="76"/>
      <c r="G25" s="76"/>
    </row>
    <row r="26" spans="1:29" ht="4.5" customHeight="1" x14ac:dyDescent="0.25"/>
    <row r="27" spans="1:29" s="6" customFormat="1" ht="12.75" customHeight="1" x14ac:dyDescent="0.2">
      <c r="B27" s="7"/>
      <c r="C27" s="75" t="s">
        <v>72</v>
      </c>
      <c r="D27" s="76"/>
      <c r="E27" s="76"/>
      <c r="F27" s="76"/>
      <c r="G27" s="76"/>
      <c r="H27" s="76"/>
      <c r="I27" s="150" t="s">
        <v>73</v>
      </c>
      <c r="J27" s="151"/>
      <c r="K27" s="151"/>
      <c r="L27" s="151"/>
      <c r="M27" s="151"/>
      <c r="N27" s="151"/>
      <c r="O27" s="151"/>
      <c r="P27" s="151"/>
      <c r="Q27" s="151"/>
      <c r="R27" s="151"/>
      <c r="S27" s="151"/>
      <c r="T27" s="151"/>
      <c r="U27" s="151"/>
      <c r="V27" s="151"/>
      <c r="W27" s="151"/>
      <c r="X27" s="151"/>
      <c r="Y27" s="151"/>
      <c r="Z27" s="151"/>
      <c r="AA27" s="151"/>
      <c r="AB27" s="151"/>
      <c r="AC27" s="152"/>
    </row>
    <row r="28" spans="1:29" s="6" customFormat="1" ht="12.75" customHeight="1" x14ac:dyDescent="0.2">
      <c r="H28" s="11"/>
      <c r="I28" s="151"/>
      <c r="J28" s="151"/>
      <c r="K28" s="151"/>
      <c r="L28" s="151"/>
      <c r="M28" s="151"/>
      <c r="N28" s="151"/>
      <c r="O28" s="151"/>
      <c r="P28" s="151"/>
      <c r="Q28" s="151"/>
      <c r="R28" s="151"/>
      <c r="S28" s="151"/>
      <c r="T28" s="151"/>
      <c r="U28" s="151"/>
      <c r="V28" s="151"/>
      <c r="W28" s="151"/>
      <c r="X28" s="151"/>
      <c r="Y28" s="151"/>
      <c r="Z28" s="151"/>
      <c r="AA28" s="151"/>
      <c r="AB28" s="151"/>
      <c r="AC28" s="152"/>
    </row>
    <row r="29" spans="1:29" s="6" customFormat="1" ht="12.75" customHeight="1" x14ac:dyDescent="0.2">
      <c r="H29" s="12"/>
      <c r="I29" s="153"/>
      <c r="J29" s="153"/>
      <c r="K29" s="153"/>
      <c r="L29" s="153"/>
      <c r="M29" s="153"/>
      <c r="N29" s="153"/>
      <c r="O29" s="153"/>
      <c r="P29" s="153"/>
      <c r="Q29" s="153"/>
      <c r="R29" s="153"/>
      <c r="S29" s="153"/>
      <c r="T29" s="153"/>
      <c r="U29" s="153"/>
      <c r="V29" s="153"/>
      <c r="W29" s="153"/>
      <c r="X29" s="153"/>
      <c r="Y29" s="153"/>
      <c r="Z29" s="153"/>
      <c r="AA29" s="153"/>
      <c r="AB29" s="153"/>
      <c r="AC29" s="154"/>
    </row>
    <row r="30" spans="1:29" ht="4.5" customHeight="1" x14ac:dyDescent="0.25"/>
    <row r="31" spans="1:29" s="6" customFormat="1" ht="12.75" customHeight="1" x14ac:dyDescent="0.2">
      <c r="B31" s="7"/>
      <c r="C31" s="75" t="s">
        <v>74</v>
      </c>
      <c r="D31" s="76"/>
      <c r="E31" s="76"/>
      <c r="F31" s="76"/>
      <c r="G31" s="76"/>
      <c r="H31" s="76"/>
      <c r="I31" s="150" t="s">
        <v>76</v>
      </c>
      <c r="J31" s="151"/>
      <c r="K31" s="151"/>
      <c r="L31" s="151"/>
      <c r="M31" s="151"/>
      <c r="N31" s="151"/>
      <c r="O31" s="151"/>
      <c r="P31" s="151"/>
      <c r="Q31" s="151"/>
      <c r="R31" s="151"/>
      <c r="S31" s="151"/>
      <c r="T31" s="151"/>
      <c r="U31" s="151"/>
      <c r="V31" s="151"/>
      <c r="W31" s="151"/>
      <c r="X31" s="151"/>
      <c r="Y31" s="151"/>
      <c r="Z31" s="151"/>
      <c r="AA31" s="151"/>
      <c r="AB31" s="151"/>
      <c r="AC31" s="152"/>
    </row>
    <row r="32" spans="1:29" s="6" customFormat="1" ht="12.75" customHeight="1" x14ac:dyDescent="0.2">
      <c r="H32" s="11"/>
      <c r="I32" s="151"/>
      <c r="J32" s="151"/>
      <c r="K32" s="151"/>
      <c r="L32" s="151"/>
      <c r="M32" s="151"/>
      <c r="N32" s="151"/>
      <c r="O32" s="151"/>
      <c r="P32" s="151"/>
      <c r="Q32" s="151"/>
      <c r="R32" s="151"/>
      <c r="S32" s="151"/>
      <c r="T32" s="151"/>
      <c r="U32" s="151"/>
      <c r="V32" s="151"/>
      <c r="W32" s="151"/>
      <c r="X32" s="151"/>
      <c r="Y32" s="151"/>
      <c r="Z32" s="151"/>
      <c r="AA32" s="151"/>
      <c r="AB32" s="151"/>
      <c r="AC32" s="152"/>
    </row>
    <row r="33" spans="1:29" s="6" customFormat="1" ht="12.75" customHeight="1" x14ac:dyDescent="0.2">
      <c r="H33" s="12"/>
      <c r="I33" s="153"/>
      <c r="J33" s="153"/>
      <c r="K33" s="153"/>
      <c r="L33" s="153"/>
      <c r="M33" s="153"/>
      <c r="N33" s="153"/>
      <c r="O33" s="153"/>
      <c r="P33" s="153"/>
      <c r="Q33" s="153"/>
      <c r="R33" s="153"/>
      <c r="S33" s="153"/>
      <c r="T33" s="153"/>
      <c r="U33" s="153"/>
      <c r="V33" s="153"/>
      <c r="W33" s="153"/>
      <c r="X33" s="153"/>
      <c r="Y33" s="153"/>
      <c r="Z33" s="153"/>
      <c r="AA33" s="153"/>
      <c r="AB33" s="153"/>
      <c r="AC33" s="154"/>
    </row>
    <row r="34" spans="1:29" ht="4.5" customHeight="1" x14ac:dyDescent="0.25"/>
    <row r="35" spans="1:29" s="6" customFormat="1" ht="12.75" customHeight="1" x14ac:dyDescent="0.2">
      <c r="B35" s="7"/>
      <c r="C35" s="75" t="s">
        <v>75</v>
      </c>
      <c r="D35" s="76"/>
      <c r="E35" s="76"/>
      <c r="F35" s="76"/>
      <c r="G35" s="76"/>
      <c r="H35" s="76"/>
      <c r="I35" s="150" t="s">
        <v>77</v>
      </c>
      <c r="J35" s="151"/>
      <c r="K35" s="151"/>
      <c r="L35" s="151"/>
      <c r="M35" s="151"/>
      <c r="N35" s="151"/>
      <c r="O35" s="151"/>
      <c r="P35" s="151"/>
      <c r="Q35" s="151"/>
      <c r="R35" s="151"/>
      <c r="S35" s="151"/>
      <c r="T35" s="151"/>
      <c r="U35" s="151"/>
      <c r="V35" s="151"/>
      <c r="W35" s="151"/>
      <c r="X35" s="151"/>
      <c r="Y35" s="151"/>
      <c r="Z35" s="151"/>
      <c r="AA35" s="151"/>
      <c r="AB35" s="151"/>
      <c r="AC35" s="152"/>
    </row>
    <row r="36" spans="1:29" s="6" customFormat="1" ht="12.75" customHeight="1" x14ac:dyDescent="0.2">
      <c r="H36" s="11"/>
      <c r="I36" s="151"/>
      <c r="J36" s="151"/>
      <c r="K36" s="151"/>
      <c r="L36" s="151"/>
      <c r="M36" s="151"/>
      <c r="N36" s="151"/>
      <c r="O36" s="151"/>
      <c r="P36" s="151"/>
      <c r="Q36" s="151"/>
      <c r="R36" s="151"/>
      <c r="S36" s="151"/>
      <c r="T36" s="151"/>
      <c r="U36" s="151"/>
      <c r="V36" s="151"/>
      <c r="W36" s="151"/>
      <c r="X36" s="151"/>
      <c r="Y36" s="151"/>
      <c r="Z36" s="151"/>
      <c r="AA36" s="151"/>
      <c r="AB36" s="151"/>
      <c r="AC36" s="152"/>
    </row>
    <row r="37" spans="1:29" s="6" customFormat="1" ht="12.75" customHeight="1" x14ac:dyDescent="0.2">
      <c r="H37" s="12"/>
      <c r="I37" s="153"/>
      <c r="J37" s="153"/>
      <c r="K37" s="153"/>
      <c r="L37" s="153"/>
      <c r="M37" s="153"/>
      <c r="N37" s="153"/>
      <c r="O37" s="153"/>
      <c r="P37" s="153"/>
      <c r="Q37" s="153"/>
      <c r="R37" s="153"/>
      <c r="S37" s="153"/>
      <c r="T37" s="153"/>
      <c r="U37" s="153"/>
      <c r="V37" s="153"/>
      <c r="W37" s="153"/>
      <c r="X37" s="153"/>
      <c r="Y37" s="153"/>
      <c r="Z37" s="153"/>
      <c r="AA37" s="153"/>
      <c r="AB37" s="153"/>
      <c r="AC37" s="154"/>
    </row>
    <row r="38" spans="1:29" ht="4.5" customHeight="1" x14ac:dyDescent="0.25"/>
    <row r="39" spans="1:29" s="6" customFormat="1" ht="12.75" customHeight="1" x14ac:dyDescent="0.2">
      <c r="A39" s="4">
        <f>+A25+1</f>
        <v>10</v>
      </c>
      <c r="B39" s="75" t="s">
        <v>78</v>
      </c>
      <c r="C39" s="76"/>
      <c r="D39" s="76"/>
      <c r="E39" s="76"/>
      <c r="F39" s="76"/>
      <c r="G39" s="76"/>
      <c r="I39" s="67"/>
      <c r="J39" s="67"/>
      <c r="K39" s="67"/>
      <c r="L39" s="67"/>
      <c r="M39" s="67"/>
      <c r="N39" s="67"/>
      <c r="O39" s="67"/>
      <c r="P39" s="67"/>
      <c r="Q39" s="67"/>
      <c r="R39" s="67"/>
      <c r="S39" s="67"/>
      <c r="T39" s="67"/>
      <c r="U39" s="67"/>
      <c r="V39" s="67"/>
      <c r="W39" s="67"/>
    </row>
    <row r="40" spans="1:29" s="6" customFormat="1" ht="12.75" customHeight="1" x14ac:dyDescent="0.2">
      <c r="I40" s="67" t="str">
        <f>IF(I39="Inna - jaka?: proszę wpisać poniżej","kliknij i wpisz","proszę pominąć tę rubrykę")</f>
        <v>proszę pominąć tę rubrykę</v>
      </c>
      <c r="J40" s="67"/>
      <c r="K40" s="67"/>
      <c r="L40" s="67"/>
      <c r="M40" s="67"/>
      <c r="N40" s="67"/>
      <c r="O40" s="67"/>
      <c r="P40" s="67"/>
      <c r="Q40" s="67"/>
      <c r="R40" s="67"/>
      <c r="S40" s="67"/>
      <c r="T40" s="67"/>
      <c r="U40" s="67"/>
      <c r="V40" s="67"/>
      <c r="W40" s="67"/>
    </row>
    <row r="41" spans="1:29" ht="4.5" customHeight="1" x14ac:dyDescent="0.25"/>
    <row r="42" spans="1:29" s="6" customFormat="1" ht="12.75" customHeight="1" x14ac:dyDescent="0.2">
      <c r="A42" s="4">
        <f>+A39+1</f>
        <v>11</v>
      </c>
      <c r="B42" s="75" t="s">
        <v>86</v>
      </c>
      <c r="C42" s="76"/>
      <c r="D42" s="76"/>
      <c r="E42" s="76"/>
      <c r="F42" s="76"/>
      <c r="G42" s="76"/>
      <c r="I42" s="81" t="s">
        <v>95</v>
      </c>
      <c r="J42" s="81"/>
      <c r="K42" s="81"/>
      <c r="L42" s="81"/>
      <c r="M42" s="81"/>
      <c r="N42" s="81"/>
      <c r="O42" s="81"/>
      <c r="P42" s="81"/>
      <c r="Q42" s="81"/>
      <c r="R42" s="81"/>
      <c r="S42" s="13"/>
      <c r="T42" s="81" t="s">
        <v>87</v>
      </c>
      <c r="U42" s="81"/>
      <c r="V42" s="81"/>
      <c r="W42" s="81"/>
      <c r="X42" s="81"/>
    </row>
    <row r="43" spans="1:29" ht="4.5" customHeight="1" x14ac:dyDescent="0.25"/>
    <row r="44" spans="1:29" s="6" customFormat="1" ht="12.75" customHeight="1" x14ac:dyDescent="0.2">
      <c r="I44" s="67"/>
      <c r="J44" s="67"/>
      <c r="K44" s="67"/>
      <c r="L44" s="67"/>
      <c r="M44" s="67"/>
      <c r="N44" s="67"/>
      <c r="O44" s="67"/>
      <c r="P44" s="67"/>
      <c r="Q44" s="67"/>
      <c r="R44" s="67"/>
      <c r="T44" s="67"/>
      <c r="U44" s="67"/>
      <c r="V44" s="67"/>
      <c r="W44" s="67"/>
      <c r="X44" s="67"/>
    </row>
    <row r="45" spans="1:29" s="6" customFormat="1" ht="12.75" customHeight="1" x14ac:dyDescent="0.2">
      <c r="I45" s="67"/>
      <c r="J45" s="67"/>
      <c r="K45" s="67"/>
      <c r="L45" s="67"/>
      <c r="M45" s="67"/>
      <c r="N45" s="67"/>
      <c r="O45" s="67"/>
      <c r="P45" s="67"/>
      <c r="Q45" s="67"/>
      <c r="R45" s="67"/>
      <c r="T45" s="67"/>
      <c r="U45" s="67"/>
      <c r="V45" s="67"/>
      <c r="W45" s="67"/>
      <c r="X45" s="67"/>
    </row>
    <row r="46" spans="1:29" s="6" customFormat="1" ht="12.75" customHeight="1" x14ac:dyDescent="0.2">
      <c r="I46" s="67"/>
      <c r="J46" s="67"/>
      <c r="K46" s="67"/>
      <c r="L46" s="67"/>
      <c r="M46" s="67"/>
      <c r="N46" s="67"/>
      <c r="O46" s="67"/>
      <c r="P46" s="67"/>
      <c r="Q46" s="67"/>
      <c r="R46" s="67"/>
      <c r="T46" s="67"/>
      <c r="U46" s="67"/>
      <c r="V46" s="67"/>
      <c r="W46" s="67"/>
      <c r="X46" s="67"/>
    </row>
    <row r="47" spans="1:29" s="6" customFormat="1" ht="12.75" customHeight="1" x14ac:dyDescent="0.2">
      <c r="I47" s="67"/>
      <c r="J47" s="67"/>
      <c r="K47" s="67"/>
      <c r="L47" s="67"/>
      <c r="M47" s="67"/>
      <c r="N47" s="67"/>
      <c r="O47" s="67"/>
      <c r="P47" s="67"/>
      <c r="Q47" s="67"/>
      <c r="R47" s="67"/>
      <c r="T47" s="67"/>
      <c r="U47" s="67"/>
      <c r="V47" s="67"/>
      <c r="W47" s="67"/>
      <c r="X47" s="67"/>
    </row>
    <row r="48" spans="1:29" ht="4.5" customHeight="1" x14ac:dyDescent="0.25"/>
    <row r="49" spans="1:29" s="6" customFormat="1" ht="12.75" customHeight="1" x14ac:dyDescent="0.2">
      <c r="A49" s="4">
        <f>+A42+1</f>
        <v>12</v>
      </c>
      <c r="B49" s="75" t="s">
        <v>89</v>
      </c>
      <c r="C49" s="76"/>
      <c r="D49" s="76"/>
      <c r="E49" s="76"/>
      <c r="F49" s="76"/>
      <c r="G49" s="76"/>
      <c r="I49" s="67"/>
      <c r="J49" s="67"/>
      <c r="K49" s="67"/>
      <c r="L49" s="67"/>
      <c r="M49" s="67"/>
      <c r="N49" s="67"/>
      <c r="O49" s="67"/>
      <c r="P49" s="67"/>
    </row>
    <row r="50" spans="1:29" ht="4.5" customHeight="1" x14ac:dyDescent="0.25"/>
    <row r="51" spans="1:29" s="6" customFormat="1" ht="12.75" customHeight="1" x14ac:dyDescent="0.2">
      <c r="A51" s="4">
        <f>+A49+1</f>
        <v>13</v>
      </c>
      <c r="B51" s="75" t="s">
        <v>88</v>
      </c>
      <c r="C51" s="76"/>
      <c r="D51" s="76"/>
      <c r="E51" s="76"/>
      <c r="F51" s="76"/>
      <c r="G51" s="76"/>
      <c r="I51" s="67"/>
      <c r="J51" s="67"/>
      <c r="K51" s="67"/>
      <c r="L51" s="67"/>
      <c r="M51" s="67"/>
      <c r="N51" s="67"/>
      <c r="O51" s="67"/>
      <c r="P51" s="67"/>
      <c r="Q51" s="67"/>
      <c r="R51" s="67"/>
      <c r="S51" s="67"/>
      <c r="T51" s="67"/>
      <c r="U51" s="67"/>
      <c r="V51" s="67"/>
      <c r="W51" s="67"/>
      <c r="X51" s="67"/>
      <c r="Y51" s="67"/>
      <c r="Z51" s="67"/>
      <c r="AA51" s="67"/>
      <c r="AB51" s="67"/>
      <c r="AC51" s="67"/>
    </row>
    <row r="52" spans="1:29" ht="4.5" customHeight="1" x14ac:dyDescent="0.25"/>
    <row r="53" spans="1:29" s="6" customFormat="1" ht="12.75" customHeight="1" x14ac:dyDescent="0.2">
      <c r="A53" s="4">
        <f>+A51+1</f>
        <v>14</v>
      </c>
      <c r="B53" s="75" t="s">
        <v>90</v>
      </c>
      <c r="C53" s="76"/>
      <c r="D53" s="76"/>
      <c r="E53" s="76"/>
      <c r="F53" s="76"/>
      <c r="G53" s="76"/>
      <c r="H53" s="76"/>
      <c r="I53" s="76"/>
      <c r="J53" s="76"/>
      <c r="L53" s="67"/>
      <c r="M53" s="67"/>
      <c r="N53" s="67"/>
      <c r="O53" s="67"/>
      <c r="P53" s="67"/>
      <c r="Q53" s="67"/>
      <c r="R53" s="67"/>
      <c r="S53" s="67"/>
      <c r="U53" s="4">
        <f>+A53+1</f>
        <v>15</v>
      </c>
      <c r="V53" s="75" t="s">
        <v>96</v>
      </c>
      <c r="W53" s="76"/>
      <c r="X53" s="76"/>
      <c r="Y53" s="76"/>
      <c r="Z53" s="76"/>
      <c r="AB53" s="67"/>
      <c r="AC53" s="67"/>
    </row>
    <row r="54" spans="1:29" ht="4.5" customHeight="1" x14ac:dyDescent="0.25"/>
    <row r="55" spans="1:29" s="6" customFormat="1" ht="12.75" customHeight="1" x14ac:dyDescent="0.2">
      <c r="A55" s="4">
        <f>+U53+1</f>
        <v>16</v>
      </c>
      <c r="B55" s="148" t="s">
        <v>98</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row>
    <row r="56" spans="1:29" s="6" customFormat="1" ht="12.75" customHeight="1" x14ac:dyDescent="0.2">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row>
    <row r="57" spans="1:29" s="6" customFormat="1" ht="12.75" customHeight="1" x14ac:dyDescent="0.2">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row>
    <row r="58" spans="1:29" s="6" customFormat="1" ht="12.75" customHeight="1" x14ac:dyDescent="0.2">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row>
    <row r="59" spans="1:29" s="6" customFormat="1" ht="12.75" customHeight="1" x14ac:dyDescent="0.2">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row>
    <row r="60" spans="1:29" s="6" customFormat="1" ht="12.75" customHeight="1" x14ac:dyDescent="0.2">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row>
    <row r="61" spans="1:29" s="6" customFormat="1" ht="12.75" customHeight="1" x14ac:dyDescent="0.2">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row>
    <row r="62" spans="1:29" s="6" customFormat="1" ht="12.75" customHeight="1" x14ac:dyDescent="0.2">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row>
    <row r="63" spans="1:29" ht="4.5" customHeight="1" x14ac:dyDescent="0.25"/>
    <row r="64" spans="1:29" s="6" customFormat="1" ht="12.75" customHeight="1" x14ac:dyDescent="0.2">
      <c r="A64" s="4">
        <f>+A55+1</f>
        <v>17</v>
      </c>
      <c r="B64" s="75" t="s">
        <v>99</v>
      </c>
      <c r="C64" s="76"/>
      <c r="D64" s="76"/>
      <c r="E64" s="76"/>
      <c r="F64" s="76"/>
      <c r="G64" s="76"/>
      <c r="H64" s="76"/>
      <c r="I64" s="76"/>
      <c r="J64" s="76"/>
      <c r="K64" s="76"/>
      <c r="L64" s="76"/>
      <c r="M64" s="76"/>
      <c r="N64" s="76"/>
      <c r="O64" s="76"/>
      <c r="P64" s="76"/>
      <c r="Q64" s="76"/>
      <c r="R64" s="76"/>
      <c r="S64" s="76"/>
    </row>
    <row r="65" spans="1:29" ht="4.5" customHeight="1" x14ac:dyDescent="0.25"/>
    <row r="66" spans="1:29" s="6" customFormat="1" ht="12.75" customHeight="1" x14ac:dyDescent="0.2">
      <c r="B66" s="136"/>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37"/>
    </row>
    <row r="67" spans="1:29" s="6" customFormat="1" ht="12.75" customHeight="1" x14ac:dyDescent="0.2">
      <c r="B67" s="13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139"/>
    </row>
    <row r="68" spans="1:29" s="6" customFormat="1" ht="12.75" customHeight="1" x14ac:dyDescent="0.2">
      <c r="B68" s="13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139"/>
    </row>
    <row r="69" spans="1:29" s="6" customFormat="1" ht="12.75" customHeight="1" x14ac:dyDescent="0.2">
      <c r="B69" s="140"/>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141"/>
    </row>
    <row r="70" spans="1:29" ht="4.5" customHeight="1" x14ac:dyDescent="0.25"/>
    <row r="71" spans="1:29" s="6" customFormat="1" ht="12.75" customHeight="1" x14ac:dyDescent="0.2">
      <c r="A71" s="4">
        <f>+A64+1</f>
        <v>18</v>
      </c>
      <c r="B71" s="75" t="s">
        <v>100</v>
      </c>
      <c r="C71" s="76"/>
      <c r="D71" s="76"/>
      <c r="E71" s="76"/>
      <c r="F71" s="76"/>
      <c r="G71" s="76"/>
      <c r="H71" s="76"/>
      <c r="I71" s="76"/>
      <c r="J71" s="76"/>
      <c r="K71" s="76"/>
      <c r="L71" s="76"/>
    </row>
    <row r="72" spans="1:29" ht="4.5" customHeight="1" x14ac:dyDescent="0.25"/>
    <row r="73" spans="1:29" s="6" customFormat="1" ht="12.75" customHeight="1" x14ac:dyDescent="0.2">
      <c r="B73" s="81" t="s">
        <v>43</v>
      </c>
      <c r="C73" s="81"/>
      <c r="D73" s="81"/>
      <c r="E73" s="81"/>
      <c r="F73" s="81"/>
      <c r="G73" s="81"/>
      <c r="H73" s="81"/>
      <c r="I73" s="81"/>
      <c r="J73" s="81"/>
      <c r="K73" s="81" t="s">
        <v>44</v>
      </c>
      <c r="L73" s="81"/>
      <c r="M73" s="81"/>
      <c r="N73" s="81"/>
      <c r="O73" s="81"/>
      <c r="P73" s="81"/>
      <c r="Q73" s="81"/>
      <c r="R73" s="81"/>
      <c r="S73" s="81"/>
      <c r="T73" s="81"/>
      <c r="U73" s="81"/>
      <c r="V73" s="81"/>
      <c r="W73" s="81"/>
      <c r="X73" s="81"/>
      <c r="Y73" s="81"/>
      <c r="Z73" s="81"/>
      <c r="AA73" s="81"/>
      <c r="AB73" s="81"/>
    </row>
    <row r="74" spans="1:29" s="6" customFormat="1" ht="12.75" customHeight="1" x14ac:dyDescent="0.2">
      <c r="B74" s="145"/>
      <c r="C74" s="145"/>
      <c r="D74" s="145"/>
      <c r="E74" s="145"/>
      <c r="F74" s="145"/>
      <c r="G74" s="145"/>
      <c r="H74" s="145"/>
      <c r="I74" s="145"/>
      <c r="J74" s="146"/>
      <c r="K74" s="147" t="str">
        <f>IF(Formularz_wniosku!K71="","",Formularz_wniosku!K71)</f>
        <v/>
      </c>
      <c r="L74" s="77"/>
      <c r="M74" s="77"/>
      <c r="N74" s="77"/>
      <c r="O74" s="77"/>
      <c r="P74" s="77"/>
      <c r="Q74" s="77"/>
      <c r="R74" s="77"/>
      <c r="S74" s="77"/>
      <c r="T74" s="77"/>
      <c r="U74" s="77"/>
      <c r="V74" s="77"/>
      <c r="W74" s="77"/>
      <c r="X74" s="77"/>
      <c r="Y74" s="77"/>
      <c r="Z74" s="77"/>
      <c r="AA74" s="77"/>
      <c r="AB74" s="77"/>
    </row>
    <row r="75" spans="1:29" s="6" customFormat="1" ht="12.75" customHeight="1" x14ac:dyDescent="0.2">
      <c r="A75" s="4" t="s">
        <v>101</v>
      </c>
      <c r="C75" s="142" t="s">
        <v>102</v>
      </c>
      <c r="D75" s="142"/>
      <c r="E75" s="142"/>
      <c r="F75" s="142"/>
      <c r="G75" s="142"/>
      <c r="H75" s="142"/>
      <c r="I75" s="142"/>
      <c r="J75" s="142"/>
    </row>
    <row r="76" spans="1:29" ht="4.5" customHeight="1" x14ac:dyDescent="0.25"/>
    <row r="77" spans="1:29" s="6" customFormat="1" ht="12.75" customHeight="1" x14ac:dyDescent="0.2">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row>
    <row r="78" spans="1:29" s="6" customFormat="1" ht="12.75" customHeight="1" x14ac:dyDescent="0.2">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row>
    <row r="79" spans="1:29" s="6" customFormat="1" ht="12.75" customHeight="1" x14ac:dyDescent="0.2">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row>
    <row r="80" spans="1:29" s="6" customFormat="1" ht="12.75" customHeight="1" x14ac:dyDescent="0.2">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row>
    <row r="81" spans="1:29" s="6" customFormat="1" ht="12.75" customHeight="1" x14ac:dyDescent="0.2">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row>
    <row r="82" spans="1:29" s="6" customFormat="1" ht="12.75" customHeight="1" x14ac:dyDescent="0.2">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row>
    <row r="83" spans="1:29" s="6" customFormat="1" ht="12.75" customHeight="1" x14ac:dyDescent="0.2">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row>
    <row r="84" spans="1:29" s="6" customFormat="1" ht="12.75" customHeight="1" x14ac:dyDescent="0.2">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row>
    <row r="85" spans="1:29" s="6" customFormat="1" ht="12.75" customHeight="1" x14ac:dyDescent="0.2">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row>
    <row r="86" spans="1:29" s="6" customFormat="1" ht="12.75" customHeight="1" x14ac:dyDescent="0.2">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row>
    <row r="87" spans="1:29" s="6" customFormat="1" ht="12.75" customHeight="1" x14ac:dyDescent="0.2">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row>
    <row r="88" spans="1:29" ht="4.5" customHeight="1" x14ac:dyDescent="0.25"/>
    <row r="89" spans="1:29" s="6" customFormat="1" ht="12.75" customHeight="1" x14ac:dyDescent="0.2">
      <c r="A89" s="4" t="s">
        <v>103</v>
      </c>
      <c r="C89" s="135" t="s">
        <v>104</v>
      </c>
      <c r="D89" s="135"/>
      <c r="E89" s="135"/>
      <c r="F89" s="135"/>
      <c r="G89" s="135"/>
      <c r="H89" s="135"/>
      <c r="I89" s="135"/>
      <c r="J89" s="135"/>
      <c r="K89" s="135"/>
      <c r="L89" s="135"/>
      <c r="M89" s="135"/>
      <c r="N89" s="135"/>
    </row>
    <row r="90" spans="1:29" ht="4.5" customHeight="1" x14ac:dyDescent="0.25"/>
    <row r="91" spans="1:29" s="6" customFormat="1" ht="12.75" customHeight="1" x14ac:dyDescent="0.2">
      <c r="A91" s="4">
        <v>1</v>
      </c>
      <c r="B91" s="143" t="s">
        <v>105</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30"/>
    </row>
    <row r="92" spans="1:29" s="6" customFormat="1" ht="12.75" customHeight="1" x14ac:dyDescent="0.2">
      <c r="A92" s="11"/>
      <c r="B92" s="144"/>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2"/>
    </row>
    <row r="93" spans="1:29" ht="4.5" customHeight="1" x14ac:dyDescent="0.25"/>
    <row r="94" spans="1:29" s="6" customFormat="1" ht="12.75" customHeight="1" x14ac:dyDescent="0.2">
      <c r="B94" s="136"/>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37"/>
    </row>
    <row r="95" spans="1:29" s="6" customFormat="1" ht="12.75" customHeight="1" x14ac:dyDescent="0.2">
      <c r="B95" s="138"/>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139"/>
    </row>
    <row r="96" spans="1:29" s="6" customFormat="1" ht="12.75" customHeight="1" x14ac:dyDescent="0.2">
      <c r="B96" s="138"/>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139"/>
    </row>
    <row r="97" spans="1:29" s="6" customFormat="1" ht="12.75" customHeight="1" x14ac:dyDescent="0.2">
      <c r="B97" s="138"/>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139"/>
    </row>
    <row r="98" spans="1:29" s="6" customFormat="1" ht="12.75" customHeight="1" x14ac:dyDescent="0.2">
      <c r="B98" s="138"/>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139"/>
    </row>
    <row r="99" spans="1:29" s="6" customFormat="1" ht="12.75" customHeight="1" x14ac:dyDescent="0.2">
      <c r="B99" s="140"/>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141"/>
    </row>
    <row r="100" spans="1:29" ht="4.5" customHeight="1" x14ac:dyDescent="0.25"/>
    <row r="101" spans="1:29" s="6" customFormat="1" ht="12.75" customHeight="1" x14ac:dyDescent="0.2">
      <c r="A101" s="4">
        <f>+A91+1</f>
        <v>2</v>
      </c>
      <c r="B101" s="129" t="s">
        <v>106</v>
      </c>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30"/>
    </row>
    <row r="102" spans="1:29" s="6" customFormat="1" ht="12.75" customHeight="1" x14ac:dyDescent="0.2">
      <c r="A102" s="1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2"/>
    </row>
    <row r="103" spans="1:29" ht="4.5" customHeight="1" x14ac:dyDescent="0.25"/>
    <row r="104" spans="1:29" s="6" customFormat="1" ht="12.75" customHeight="1" x14ac:dyDescent="0.2">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row>
    <row r="105" spans="1:29" s="6" customFormat="1" ht="12.75" customHeight="1" x14ac:dyDescent="0.2">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row>
    <row r="106" spans="1:29" s="6" customFormat="1" ht="12.75" customHeight="1" x14ac:dyDescent="0.2">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row>
    <row r="107" spans="1:29" s="6" customFormat="1" ht="12.75" customHeight="1" x14ac:dyDescent="0.2">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row>
    <row r="108" spans="1:29" ht="4.5" customHeight="1" x14ac:dyDescent="0.25"/>
    <row r="109" spans="1:29" s="6" customFormat="1" ht="12.75" customHeight="1" x14ac:dyDescent="0.2">
      <c r="A109" s="4">
        <f>+A101+1</f>
        <v>3</v>
      </c>
      <c r="B109" s="129" t="s">
        <v>107</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30"/>
    </row>
    <row r="110" spans="1:29" s="6" customFormat="1" ht="12.75" customHeight="1" x14ac:dyDescent="0.2">
      <c r="A110" s="1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2"/>
    </row>
    <row r="111" spans="1:29" ht="4.5" customHeight="1" x14ac:dyDescent="0.25"/>
    <row r="112" spans="1:29" s="6" customFormat="1" ht="12.75" customHeight="1" x14ac:dyDescent="0.2">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row>
    <row r="113" spans="1:29" s="6" customFormat="1" ht="12.75" customHeight="1" x14ac:dyDescent="0.2">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row>
    <row r="114" spans="1:29" s="6" customFormat="1" ht="12.75" customHeight="1" x14ac:dyDescent="0.2">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row>
    <row r="115" spans="1:29" s="6" customFormat="1" ht="12.75" customHeight="1" x14ac:dyDescent="0.2">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row>
    <row r="116" spans="1:29" ht="4.5" customHeight="1" x14ac:dyDescent="0.25"/>
    <row r="117" spans="1:29" s="6" customFormat="1" ht="12.75" customHeight="1" x14ac:dyDescent="0.2">
      <c r="A117" s="4">
        <f>+A109+1</f>
        <v>4</v>
      </c>
      <c r="B117" s="75" t="s">
        <v>108</v>
      </c>
      <c r="C117" s="76"/>
      <c r="D117" s="76"/>
      <c r="E117" s="76"/>
      <c r="F117" s="76"/>
      <c r="G117" s="76"/>
      <c r="H117" s="76"/>
      <c r="I117" s="76"/>
    </row>
    <row r="118" spans="1:29" ht="4.5" customHeight="1" x14ac:dyDescent="0.25"/>
    <row r="119" spans="1:29" s="6" customFormat="1" ht="12.75" customHeight="1" x14ac:dyDescent="0.2">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row>
    <row r="120" spans="1:29" s="6" customFormat="1" ht="12.75" customHeight="1" x14ac:dyDescent="0.2">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row>
    <row r="121" spans="1:29" ht="4.5" customHeight="1" x14ac:dyDescent="0.25"/>
    <row r="122" spans="1:29" s="6" customFormat="1" ht="12.75" customHeight="1" x14ac:dyDescent="0.2">
      <c r="A122" s="4">
        <f>+A117+1</f>
        <v>5</v>
      </c>
      <c r="B122" s="75" t="s">
        <v>109</v>
      </c>
      <c r="C122" s="76"/>
      <c r="D122" s="76"/>
      <c r="E122" s="76"/>
      <c r="F122" s="76"/>
      <c r="G122" s="76"/>
      <c r="H122" s="76"/>
      <c r="I122" s="76"/>
      <c r="J122" s="76"/>
      <c r="K122" s="76"/>
      <c r="L122" s="76"/>
      <c r="M122" s="76"/>
      <c r="N122" s="76"/>
    </row>
    <row r="123" spans="1:29" ht="4.5" customHeight="1" x14ac:dyDescent="0.25"/>
    <row r="124" spans="1:29" s="6" customFormat="1" ht="12.75" customHeight="1" x14ac:dyDescent="0.2">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row>
    <row r="125" spans="1:29" s="6" customFormat="1" ht="12.75" customHeight="1" x14ac:dyDescent="0.2">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row>
    <row r="126" spans="1:29" s="6" customFormat="1" ht="12.75" customHeight="1" x14ac:dyDescent="0.2">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row>
    <row r="127" spans="1:29" s="6" customFormat="1" ht="12.75" customHeight="1" x14ac:dyDescent="0.2">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row>
    <row r="128" spans="1:29" ht="4.5" customHeight="1" x14ac:dyDescent="0.25"/>
    <row r="129" spans="1:29" s="6" customFormat="1" ht="12.75" customHeight="1" x14ac:dyDescent="0.2">
      <c r="A129" s="4" t="s">
        <v>101</v>
      </c>
      <c r="C129" s="135" t="s">
        <v>110</v>
      </c>
      <c r="D129" s="135"/>
      <c r="E129" s="135"/>
      <c r="F129" s="135"/>
      <c r="G129" s="135"/>
      <c r="H129" s="135"/>
      <c r="I129" s="135"/>
      <c r="J129" s="135"/>
    </row>
    <row r="130" spans="1:29" ht="4.5" customHeight="1" x14ac:dyDescent="0.25"/>
    <row r="131" spans="1:29" s="6" customFormat="1" ht="12.75" customHeight="1" x14ac:dyDescent="0.2">
      <c r="A131" s="4">
        <v>1</v>
      </c>
      <c r="B131" s="129" t="s">
        <v>111</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30"/>
    </row>
    <row r="132" spans="1:29" s="6" customFormat="1" ht="12.75" customHeight="1" x14ac:dyDescent="0.2">
      <c r="A132" s="11"/>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30"/>
    </row>
    <row r="133" spans="1:29" s="6" customFormat="1" ht="12.75" customHeight="1" x14ac:dyDescent="0.2">
      <c r="A133" s="12"/>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2"/>
    </row>
    <row r="134" spans="1:29" ht="4.5" customHeight="1" x14ac:dyDescent="0.25"/>
    <row r="135" spans="1:29" s="6" customFormat="1" ht="12.75" customHeight="1" x14ac:dyDescent="0.2">
      <c r="B135" s="136"/>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37"/>
    </row>
    <row r="136" spans="1:29" s="6" customFormat="1" ht="12.75" customHeight="1" x14ac:dyDescent="0.2">
      <c r="B136" s="138"/>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139"/>
    </row>
    <row r="137" spans="1:29" s="6" customFormat="1" ht="12.75" customHeight="1" x14ac:dyDescent="0.2">
      <c r="B137" s="138"/>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139"/>
    </row>
    <row r="138" spans="1:29" s="6" customFormat="1" ht="12.75" customHeight="1" x14ac:dyDescent="0.2">
      <c r="B138" s="138"/>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139"/>
    </row>
    <row r="139" spans="1:29" s="6" customFormat="1" ht="12.75" customHeight="1" x14ac:dyDescent="0.2">
      <c r="B139" s="138"/>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139"/>
    </row>
    <row r="140" spans="1:29" s="6" customFormat="1" ht="12.75" customHeight="1" x14ac:dyDescent="0.2">
      <c r="B140" s="138"/>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139"/>
    </row>
    <row r="141" spans="1:29" s="6" customFormat="1" ht="12.75" customHeight="1" x14ac:dyDescent="0.2">
      <c r="B141" s="140"/>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141"/>
    </row>
    <row r="142" spans="1:29" s="6" customFormat="1" ht="12.75" customHeight="1" x14ac:dyDescent="0.2">
      <c r="A142" s="4">
        <f>+A131+1</f>
        <v>2</v>
      </c>
      <c r="B142" s="134" t="s">
        <v>112</v>
      </c>
      <c r="C142" s="134"/>
      <c r="D142" s="134"/>
      <c r="E142" s="134"/>
      <c r="F142" s="134"/>
      <c r="G142" s="134"/>
      <c r="H142" s="134"/>
    </row>
    <row r="143" spans="1:29" ht="4.5" customHeight="1" x14ac:dyDescent="0.25"/>
    <row r="144" spans="1:29" s="6" customFormat="1" ht="12.75" customHeight="1" x14ac:dyDescent="0.2">
      <c r="B144" s="81" t="s">
        <v>113</v>
      </c>
      <c r="C144" s="81"/>
      <c r="D144" s="81"/>
      <c r="E144" s="81"/>
      <c r="F144" s="81"/>
      <c r="G144" s="81"/>
      <c r="H144" s="81"/>
      <c r="I144" s="81"/>
      <c r="J144" s="81"/>
      <c r="K144" s="81"/>
      <c r="L144" s="81"/>
      <c r="M144" s="81"/>
      <c r="N144" s="81"/>
      <c r="O144" s="81"/>
      <c r="P144" s="81"/>
      <c r="Q144" s="81"/>
      <c r="S144" s="81" t="s">
        <v>114</v>
      </c>
      <c r="T144" s="81"/>
      <c r="U144" s="81"/>
      <c r="V144" s="81"/>
      <c r="W144" s="81"/>
      <c r="Y144" s="81" t="s">
        <v>115</v>
      </c>
      <c r="Z144" s="81"/>
      <c r="AA144" s="81"/>
      <c r="AB144" s="81"/>
      <c r="AC144" s="81"/>
    </row>
    <row r="145" spans="1:29" ht="4.5" customHeight="1" x14ac:dyDescent="0.25"/>
    <row r="146" spans="1:29" s="6" customFormat="1" ht="12.75" customHeight="1" x14ac:dyDescent="0.2">
      <c r="B146" s="99"/>
      <c r="C146" s="99"/>
      <c r="D146" s="99"/>
      <c r="E146" s="99"/>
      <c r="F146" s="99"/>
      <c r="G146" s="99"/>
      <c r="H146" s="99"/>
      <c r="I146" s="99"/>
      <c r="J146" s="99"/>
      <c r="K146" s="99"/>
      <c r="L146" s="99"/>
      <c r="M146" s="99"/>
      <c r="N146" s="99"/>
      <c r="O146" s="99"/>
      <c r="P146" s="99"/>
      <c r="Q146" s="99"/>
      <c r="S146" s="99"/>
      <c r="T146" s="99"/>
      <c r="U146" s="99"/>
      <c r="V146" s="99"/>
      <c r="W146" s="99"/>
      <c r="Y146" s="99"/>
      <c r="Z146" s="99"/>
      <c r="AA146" s="99"/>
      <c r="AB146" s="99"/>
      <c r="AC146" s="99"/>
    </row>
    <row r="147" spans="1:29" s="6" customFormat="1" ht="12.75" customHeight="1" x14ac:dyDescent="0.2">
      <c r="B147" s="67"/>
      <c r="C147" s="67"/>
      <c r="D147" s="67"/>
      <c r="E147" s="67"/>
      <c r="F147" s="67"/>
      <c r="G147" s="67"/>
      <c r="H147" s="67"/>
      <c r="I147" s="67"/>
      <c r="J147" s="67"/>
      <c r="K147" s="67"/>
      <c r="L147" s="67"/>
      <c r="M147" s="67"/>
      <c r="N147" s="67"/>
      <c r="O147" s="67"/>
      <c r="P147" s="67"/>
      <c r="Q147" s="67"/>
      <c r="S147" s="67"/>
      <c r="T147" s="67"/>
      <c r="U147" s="67"/>
      <c r="V147" s="67"/>
      <c r="W147" s="67"/>
      <c r="Y147" s="67"/>
      <c r="Z147" s="67"/>
      <c r="AA147" s="67"/>
      <c r="AB147" s="67"/>
      <c r="AC147" s="67"/>
    </row>
    <row r="148" spans="1:29" s="6" customFormat="1" ht="12.75" customHeight="1" x14ac:dyDescent="0.2">
      <c r="B148" s="99"/>
      <c r="C148" s="99"/>
      <c r="D148" s="99"/>
      <c r="E148" s="99"/>
      <c r="F148" s="99"/>
      <c r="G148" s="99"/>
      <c r="H148" s="99"/>
      <c r="I148" s="99"/>
      <c r="J148" s="99"/>
      <c r="K148" s="99"/>
      <c r="L148" s="99"/>
      <c r="M148" s="99"/>
      <c r="N148" s="99"/>
      <c r="O148" s="99"/>
      <c r="P148" s="99"/>
      <c r="Q148" s="99"/>
      <c r="S148" s="99"/>
      <c r="T148" s="99"/>
      <c r="U148" s="99"/>
      <c r="V148" s="99"/>
      <c r="W148" s="99"/>
      <c r="Y148" s="99"/>
      <c r="Z148" s="99"/>
      <c r="AA148" s="99"/>
      <c r="AB148" s="99"/>
      <c r="AC148" s="99"/>
    </row>
    <row r="149" spans="1:29" s="6" customFormat="1" ht="12.75" customHeight="1" x14ac:dyDescent="0.2">
      <c r="B149" s="67"/>
      <c r="C149" s="67"/>
      <c r="D149" s="67"/>
      <c r="E149" s="67"/>
      <c r="F149" s="67"/>
      <c r="G149" s="67"/>
      <c r="H149" s="67"/>
      <c r="I149" s="67"/>
      <c r="J149" s="67"/>
      <c r="K149" s="67"/>
      <c r="L149" s="67"/>
      <c r="M149" s="67"/>
      <c r="N149" s="67"/>
      <c r="O149" s="67"/>
      <c r="P149" s="67"/>
      <c r="Q149" s="67"/>
      <c r="S149" s="67"/>
      <c r="T149" s="67"/>
      <c r="U149" s="67"/>
      <c r="V149" s="67"/>
      <c r="W149" s="67"/>
      <c r="Y149" s="67"/>
      <c r="Z149" s="67"/>
      <c r="AA149" s="67"/>
      <c r="AB149" s="67"/>
      <c r="AC149" s="67"/>
    </row>
    <row r="150" spans="1:29" s="6" customFormat="1" ht="12.75" customHeight="1" x14ac:dyDescent="0.2">
      <c r="B150" s="99"/>
      <c r="C150" s="99"/>
      <c r="D150" s="99"/>
      <c r="E150" s="99"/>
      <c r="F150" s="99"/>
      <c r="G150" s="99"/>
      <c r="H150" s="99"/>
      <c r="I150" s="99"/>
      <c r="J150" s="99"/>
      <c r="K150" s="99"/>
      <c r="L150" s="99"/>
      <c r="M150" s="99"/>
      <c r="N150" s="99"/>
      <c r="O150" s="99"/>
      <c r="P150" s="99"/>
      <c r="Q150" s="99"/>
      <c r="S150" s="99"/>
      <c r="T150" s="99"/>
      <c r="U150" s="99"/>
      <c r="V150" s="99"/>
      <c r="W150" s="99"/>
      <c r="Y150" s="99"/>
      <c r="Z150" s="99"/>
      <c r="AA150" s="99"/>
      <c r="AB150" s="99"/>
      <c r="AC150" s="99"/>
    </row>
    <row r="151" spans="1:29" s="6" customFormat="1" ht="12.75" customHeight="1" x14ac:dyDescent="0.2">
      <c r="B151" s="67"/>
      <c r="C151" s="67"/>
      <c r="D151" s="67"/>
      <c r="E151" s="67"/>
      <c r="F151" s="67"/>
      <c r="G151" s="67"/>
      <c r="H151" s="67"/>
      <c r="I151" s="67"/>
      <c r="J151" s="67"/>
      <c r="K151" s="67"/>
      <c r="L151" s="67"/>
      <c r="M151" s="67"/>
      <c r="N151" s="67"/>
      <c r="O151" s="67"/>
      <c r="P151" s="67"/>
      <c r="Q151" s="67"/>
      <c r="S151" s="67"/>
      <c r="T151" s="67"/>
      <c r="U151" s="67"/>
      <c r="V151" s="67"/>
      <c r="W151" s="67"/>
      <c r="Y151" s="67"/>
      <c r="Z151" s="67"/>
      <c r="AA151" s="67"/>
      <c r="AB151" s="67"/>
      <c r="AC151" s="67"/>
    </row>
    <row r="152" spans="1:29" ht="4.5" customHeight="1" x14ac:dyDescent="0.25"/>
    <row r="153" spans="1:29" s="6" customFormat="1" ht="12.75" customHeight="1" x14ac:dyDescent="0.2">
      <c r="A153" s="4">
        <f>+A142+1</f>
        <v>3</v>
      </c>
      <c r="B153" s="129" t="s">
        <v>116</v>
      </c>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30"/>
    </row>
    <row r="154" spans="1:29" s="6" customFormat="1" ht="12.75" customHeight="1" x14ac:dyDescent="0.2">
      <c r="A154" s="1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2"/>
    </row>
    <row r="155" spans="1:29" ht="4.5" customHeight="1" x14ac:dyDescent="0.25"/>
    <row r="156" spans="1:29" s="6" customFormat="1" ht="12.75" customHeight="1" x14ac:dyDescent="0.2">
      <c r="A156" s="4">
        <f>+A153+1</f>
        <v>4</v>
      </c>
      <c r="B156" s="75" t="s">
        <v>120</v>
      </c>
      <c r="C156" s="76"/>
      <c r="D156" s="76"/>
      <c r="E156" s="76"/>
      <c r="F156" s="76"/>
      <c r="G156" s="76"/>
      <c r="H156" s="76"/>
    </row>
    <row r="157" spans="1:29" ht="4.5" customHeight="1" x14ac:dyDescent="0.25"/>
    <row r="158" spans="1:29" s="6" customFormat="1" ht="12.75" customHeight="1" x14ac:dyDescent="0.2">
      <c r="B158" s="81" t="s">
        <v>117</v>
      </c>
      <c r="C158" s="81"/>
      <c r="D158" s="81"/>
      <c r="E158" s="81"/>
      <c r="F158" s="81"/>
      <c r="G158" s="81"/>
      <c r="H158" s="81"/>
      <c r="I158" s="81"/>
      <c r="J158" s="81"/>
      <c r="K158" s="81"/>
      <c r="L158" s="81"/>
      <c r="M158" s="81"/>
      <c r="N158" s="81"/>
      <c r="O158" s="81"/>
      <c r="P158" s="81"/>
      <c r="Q158" s="81"/>
      <c r="S158" s="81" t="s">
        <v>118</v>
      </c>
      <c r="T158" s="81"/>
      <c r="U158" s="81"/>
      <c r="V158" s="81"/>
      <c r="W158" s="81"/>
      <c r="Y158" s="81" t="s">
        <v>119</v>
      </c>
      <c r="Z158" s="81"/>
      <c r="AA158" s="81"/>
      <c r="AB158" s="81"/>
      <c r="AC158" s="81"/>
    </row>
    <row r="159" spans="1:29" s="6" customFormat="1" ht="12.75" customHeight="1" x14ac:dyDescent="0.25">
      <c r="B159"/>
      <c r="C159"/>
      <c r="D159"/>
      <c r="E159"/>
      <c r="F159"/>
      <c r="G159"/>
      <c r="H159"/>
      <c r="I159"/>
      <c r="J159"/>
      <c r="K159"/>
      <c r="L159"/>
      <c r="M159"/>
      <c r="N159"/>
      <c r="O159"/>
      <c r="P159"/>
      <c r="Q159"/>
      <c r="R159"/>
      <c r="S159"/>
      <c r="T159"/>
      <c r="U159"/>
      <c r="V159"/>
      <c r="W159"/>
      <c r="X159"/>
      <c r="Y159"/>
      <c r="Z159"/>
      <c r="AA159"/>
      <c r="AB159"/>
      <c r="AC159"/>
    </row>
    <row r="160" spans="1:29" s="6" customFormat="1" ht="12.75" customHeight="1" x14ac:dyDescent="0.2">
      <c r="B160" s="99"/>
      <c r="C160" s="99"/>
      <c r="D160" s="99"/>
      <c r="E160" s="99"/>
      <c r="F160" s="99"/>
      <c r="G160" s="99"/>
      <c r="H160" s="99"/>
      <c r="I160" s="99"/>
      <c r="J160" s="99"/>
      <c r="K160" s="99"/>
      <c r="L160" s="99"/>
      <c r="M160" s="99"/>
      <c r="N160" s="99"/>
      <c r="O160" s="99"/>
      <c r="P160" s="99"/>
      <c r="Q160" s="99"/>
      <c r="S160" s="99"/>
      <c r="T160" s="99"/>
      <c r="U160" s="99"/>
      <c r="V160" s="99"/>
      <c r="W160" s="99"/>
      <c r="Y160" s="99"/>
      <c r="Z160" s="99"/>
      <c r="AA160" s="99"/>
      <c r="AB160" s="99"/>
      <c r="AC160" s="99"/>
    </row>
    <row r="161" spans="1:29" s="6" customFormat="1" ht="12.75" customHeight="1" x14ac:dyDescent="0.2">
      <c r="B161" s="67"/>
      <c r="C161" s="67"/>
      <c r="D161" s="67"/>
      <c r="E161" s="67"/>
      <c r="F161" s="67"/>
      <c r="G161" s="67"/>
      <c r="H161" s="67"/>
      <c r="I161" s="67"/>
      <c r="J161" s="67"/>
      <c r="K161" s="67"/>
      <c r="L161" s="67"/>
      <c r="M161" s="67"/>
      <c r="N161" s="67"/>
      <c r="O161" s="67"/>
      <c r="P161" s="67"/>
      <c r="Q161" s="67"/>
      <c r="S161" s="67"/>
      <c r="T161" s="67"/>
      <c r="U161" s="67"/>
      <c r="V161" s="67"/>
      <c r="W161" s="67"/>
      <c r="Y161" s="67"/>
      <c r="Z161" s="67"/>
      <c r="AA161" s="67"/>
      <c r="AB161" s="67"/>
      <c r="AC161" s="67"/>
    </row>
    <row r="162" spans="1:29" s="6" customFormat="1" ht="12.75" customHeight="1" x14ac:dyDescent="0.2">
      <c r="B162" s="99"/>
      <c r="C162" s="99"/>
      <c r="D162" s="99"/>
      <c r="E162" s="99"/>
      <c r="F162" s="99"/>
      <c r="G162" s="99"/>
      <c r="H162" s="99"/>
      <c r="I162" s="99"/>
      <c r="J162" s="99"/>
      <c r="K162" s="99"/>
      <c r="L162" s="99"/>
      <c r="M162" s="99"/>
      <c r="N162" s="99"/>
      <c r="O162" s="99"/>
      <c r="P162" s="99"/>
      <c r="Q162" s="99"/>
      <c r="S162" s="99"/>
      <c r="T162" s="99"/>
      <c r="U162" s="99"/>
      <c r="V162" s="99"/>
      <c r="W162" s="99"/>
      <c r="Y162" s="99"/>
      <c r="Z162" s="99"/>
      <c r="AA162" s="99"/>
      <c r="AB162" s="99"/>
      <c r="AC162" s="99"/>
    </row>
    <row r="163" spans="1:29" s="6" customFormat="1" ht="12.75" customHeight="1" x14ac:dyDescent="0.2">
      <c r="B163" s="67"/>
      <c r="C163" s="67"/>
      <c r="D163" s="67"/>
      <c r="E163" s="67"/>
      <c r="F163" s="67"/>
      <c r="G163" s="67"/>
      <c r="H163" s="67"/>
      <c r="I163" s="67"/>
      <c r="J163" s="67"/>
      <c r="K163" s="67"/>
      <c r="L163" s="67"/>
      <c r="M163" s="67"/>
      <c r="N163" s="67"/>
      <c r="O163" s="67"/>
      <c r="P163" s="67"/>
      <c r="Q163" s="67"/>
      <c r="S163" s="67"/>
      <c r="T163" s="67"/>
      <c r="U163" s="67"/>
      <c r="V163" s="67"/>
      <c r="W163" s="67"/>
      <c r="Y163" s="67"/>
      <c r="Z163" s="67"/>
      <c r="AA163" s="67"/>
      <c r="AB163" s="67"/>
      <c r="AC163" s="67"/>
    </row>
    <row r="164" spans="1:29" s="6" customFormat="1" ht="12.75" customHeight="1" x14ac:dyDescent="0.2">
      <c r="B164" s="99"/>
      <c r="C164" s="99"/>
      <c r="D164" s="99"/>
      <c r="E164" s="99"/>
      <c r="F164" s="99"/>
      <c r="G164" s="99"/>
      <c r="H164" s="99"/>
      <c r="I164" s="99"/>
      <c r="J164" s="99"/>
      <c r="K164" s="99"/>
      <c r="L164" s="99"/>
      <c r="M164" s="99"/>
      <c r="N164" s="99"/>
      <c r="O164" s="99"/>
      <c r="P164" s="99"/>
      <c r="Q164" s="99"/>
      <c r="S164" s="99"/>
      <c r="T164" s="99"/>
      <c r="U164" s="99"/>
      <c r="V164" s="99"/>
      <c r="W164" s="99"/>
      <c r="Y164" s="99"/>
      <c r="Z164" s="99"/>
      <c r="AA164" s="99"/>
      <c r="AB164" s="99"/>
      <c r="AC164" s="99"/>
    </row>
    <row r="165" spans="1:29" s="6" customFormat="1" ht="12.75" customHeight="1" x14ac:dyDescent="0.2">
      <c r="B165" s="67"/>
      <c r="C165" s="67"/>
      <c r="D165" s="67"/>
      <c r="E165" s="67"/>
      <c r="F165" s="67"/>
      <c r="G165" s="67"/>
      <c r="H165" s="67"/>
      <c r="I165" s="67"/>
      <c r="J165" s="67"/>
      <c r="K165" s="67"/>
      <c r="L165" s="67"/>
      <c r="M165" s="67"/>
      <c r="N165" s="67"/>
      <c r="O165" s="67"/>
      <c r="P165" s="67"/>
      <c r="Q165" s="67"/>
      <c r="S165" s="67"/>
      <c r="T165" s="67"/>
      <c r="U165" s="67"/>
      <c r="V165" s="67"/>
      <c r="W165" s="67"/>
      <c r="Y165" s="67"/>
      <c r="Z165" s="67"/>
      <c r="AA165" s="67"/>
      <c r="AB165" s="67"/>
      <c r="AC165" s="67"/>
    </row>
    <row r="166" spans="1:29" ht="4.5" customHeight="1" x14ac:dyDescent="0.25"/>
    <row r="167" spans="1:29" s="6" customFormat="1" ht="12.75" customHeight="1" x14ac:dyDescent="0.2">
      <c r="A167" s="4">
        <f>+A156+1</f>
        <v>5</v>
      </c>
      <c r="B167" s="75" t="s">
        <v>121</v>
      </c>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row>
    <row r="168" spans="1:29" ht="4.5" customHeight="1" x14ac:dyDescent="0.25"/>
    <row r="169" spans="1:29" s="6" customFormat="1" ht="12.75" customHeight="1" x14ac:dyDescent="0.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row>
    <row r="170" spans="1:29" s="6" customFormat="1" ht="12.75" customHeight="1" x14ac:dyDescent="0.2">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row>
    <row r="171" spans="1:29" s="6" customFormat="1" ht="12.75" customHeight="1" x14ac:dyDescent="0.2">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row>
    <row r="172" spans="1:29" s="6" customFormat="1" ht="12.75" customHeight="1" x14ac:dyDescent="0.2">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row>
    <row r="173" spans="1:29" ht="4.5" customHeight="1" x14ac:dyDescent="0.25"/>
    <row r="174" spans="1:29" s="6" customFormat="1" ht="12.75" customHeight="1" x14ac:dyDescent="0.2">
      <c r="A174" s="4">
        <f>+A167+1</f>
        <v>6</v>
      </c>
      <c r="B174" s="75" t="s">
        <v>122</v>
      </c>
      <c r="C174" s="76"/>
      <c r="D174" s="76"/>
      <c r="E174" s="76"/>
      <c r="F174" s="76"/>
      <c r="G174" s="76"/>
      <c r="H174" s="76"/>
      <c r="I174" s="76"/>
      <c r="J174" s="76"/>
      <c r="K174" s="76"/>
      <c r="L174" s="76"/>
      <c r="M174" s="76"/>
    </row>
    <row r="175" spans="1:29" ht="4.5" customHeight="1" x14ac:dyDescent="0.25"/>
    <row r="176" spans="1:29" s="6" customFormat="1" ht="12.75" customHeight="1" x14ac:dyDescent="0.2">
      <c r="B176" s="81" t="s">
        <v>123</v>
      </c>
      <c r="C176" s="81"/>
      <c r="D176" s="81"/>
      <c r="E176" s="81"/>
      <c r="F176" s="81"/>
      <c r="G176" s="81"/>
      <c r="H176" s="81"/>
      <c r="I176" s="81"/>
      <c r="J176" s="81"/>
      <c r="K176" s="81"/>
      <c r="M176" s="81" t="s">
        <v>124</v>
      </c>
      <c r="N176" s="81"/>
      <c r="O176" s="81"/>
      <c r="P176" s="81"/>
      <c r="Q176" s="81"/>
      <c r="R176" s="81"/>
      <c r="S176" s="81"/>
      <c r="T176" s="81"/>
      <c r="U176" s="81"/>
      <c r="V176" s="81"/>
    </row>
    <row r="177" spans="1:29" ht="4.5" customHeight="1" x14ac:dyDescent="0.25"/>
    <row r="178" spans="1:29" s="6" customFormat="1" ht="12.75" customHeight="1" x14ac:dyDescent="0.2">
      <c r="B178" s="99"/>
      <c r="C178" s="99"/>
      <c r="D178" s="99"/>
      <c r="E178" s="99"/>
      <c r="F178" s="99"/>
      <c r="G178" s="99"/>
      <c r="H178" s="99"/>
      <c r="I178" s="99"/>
      <c r="J178" s="99"/>
      <c r="K178" s="99"/>
      <c r="M178" s="99"/>
      <c r="N178" s="99"/>
      <c r="O178" s="99"/>
      <c r="P178" s="99"/>
      <c r="Q178" s="99"/>
      <c r="R178" s="99"/>
      <c r="S178" s="99"/>
      <c r="T178" s="99"/>
      <c r="U178" s="99"/>
      <c r="V178" s="99"/>
    </row>
    <row r="179" spans="1:29" s="6" customFormat="1" ht="12.75" customHeight="1" x14ac:dyDescent="0.2">
      <c r="B179" s="67"/>
      <c r="C179" s="67"/>
      <c r="D179" s="67"/>
      <c r="E179" s="67"/>
      <c r="F179" s="67"/>
      <c r="G179" s="67"/>
      <c r="H179" s="67"/>
      <c r="I179" s="67"/>
      <c r="J179" s="67"/>
      <c r="K179" s="67"/>
      <c r="M179" s="67"/>
      <c r="N179" s="67"/>
      <c r="O179" s="67"/>
      <c r="P179" s="67"/>
      <c r="Q179" s="67"/>
      <c r="R179" s="67"/>
      <c r="S179" s="67"/>
      <c r="T179" s="67"/>
      <c r="U179" s="67"/>
      <c r="V179" s="67"/>
    </row>
    <row r="180" spans="1:29" ht="4.5" customHeight="1" x14ac:dyDescent="0.25"/>
    <row r="181" spans="1:29" s="6" customFormat="1" ht="12.75" customHeight="1" x14ac:dyDescent="0.2">
      <c r="A181" s="4">
        <f>+A174+1</f>
        <v>7</v>
      </c>
      <c r="B181" s="75" t="s">
        <v>125</v>
      </c>
      <c r="C181" s="76"/>
      <c r="D181" s="76"/>
      <c r="E181" s="76"/>
      <c r="F181" s="76"/>
      <c r="G181" s="76"/>
      <c r="H181" s="76"/>
      <c r="I181" s="76"/>
      <c r="J181" s="76"/>
      <c r="K181" s="76"/>
      <c r="L181" s="76"/>
    </row>
    <row r="182" spans="1:29" ht="4.5" customHeight="1" x14ac:dyDescent="0.25"/>
    <row r="183" spans="1:29" s="6" customFormat="1" ht="12.75" customHeight="1" x14ac:dyDescent="0.2">
      <c r="C183" s="133" t="s">
        <v>126</v>
      </c>
      <c r="D183" s="133"/>
      <c r="E183" s="133"/>
      <c r="F183" s="133"/>
      <c r="G183" s="7"/>
    </row>
    <row r="184" spans="1:29" s="6" customFormat="1" ht="12.75" customHeight="1" x14ac:dyDescent="0.2">
      <c r="C184" s="133" t="s">
        <v>127</v>
      </c>
      <c r="D184" s="133"/>
      <c r="E184" s="133"/>
      <c r="F184" s="133"/>
      <c r="G184" s="7"/>
    </row>
    <row r="185" spans="1:29" s="6" customFormat="1" ht="12.75" customHeight="1" x14ac:dyDescent="0.2">
      <c r="C185" s="133" t="s">
        <v>128</v>
      </c>
      <c r="D185" s="133"/>
      <c r="E185" s="133"/>
      <c r="F185" s="133"/>
      <c r="G185" s="7"/>
    </row>
    <row r="186" spans="1:29" ht="4.5" customHeight="1" x14ac:dyDescent="0.25"/>
    <row r="187" spans="1:29" s="6" customFormat="1" ht="12.75" customHeight="1" x14ac:dyDescent="0.2">
      <c r="A187" s="4">
        <f>+A181+1</f>
        <v>8</v>
      </c>
      <c r="B187" s="75" t="s">
        <v>129</v>
      </c>
      <c r="C187" s="76"/>
      <c r="D187" s="76"/>
      <c r="E187" s="76"/>
      <c r="F187" s="76"/>
      <c r="G187" s="76"/>
      <c r="H187" s="76"/>
      <c r="I187" s="76"/>
      <c r="J187" s="76"/>
      <c r="K187" s="76"/>
      <c r="L187" s="76"/>
      <c r="M187" s="76"/>
      <c r="N187" s="76"/>
      <c r="O187" s="76"/>
      <c r="P187" s="76"/>
      <c r="Q187" s="76"/>
      <c r="R187" s="76"/>
      <c r="S187" s="76"/>
      <c r="T187" s="76"/>
      <c r="U187" s="76"/>
    </row>
    <row r="188" spans="1:29" ht="4.5" customHeight="1" x14ac:dyDescent="0.25"/>
    <row r="189" spans="1:29" s="6" customFormat="1" ht="12.75" customHeight="1" x14ac:dyDescent="0.2">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row>
    <row r="190" spans="1:29" s="6" customFormat="1" ht="12.75" customHeight="1" x14ac:dyDescent="0.2">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row>
    <row r="191" spans="1:29" s="6" customFormat="1" ht="12.75" customHeight="1" x14ac:dyDescent="0.2">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row>
    <row r="192" spans="1:29" s="6" customFormat="1" ht="12.75" customHeight="1" x14ac:dyDescent="0.2">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row>
    <row r="193" spans="1:29" ht="4.5" customHeight="1" x14ac:dyDescent="0.25"/>
    <row r="194" spans="1:29" s="6" customFormat="1" ht="12.75" customHeight="1" x14ac:dyDescent="0.2">
      <c r="A194" s="4">
        <f>+A187+1</f>
        <v>9</v>
      </c>
      <c r="B194" s="129" t="s">
        <v>130</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30"/>
    </row>
    <row r="195" spans="1:29" s="6" customFormat="1" ht="12.75" customHeight="1" x14ac:dyDescent="0.2">
      <c r="A195" s="1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2"/>
    </row>
    <row r="196" spans="1:29" ht="4.5" customHeight="1" x14ac:dyDescent="0.25"/>
    <row r="197" spans="1:29" s="6" customFormat="1" ht="12.75" customHeight="1" x14ac:dyDescent="0.2">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row>
    <row r="198" spans="1:29" s="6" customFormat="1" ht="12.75" customHeight="1" x14ac:dyDescent="0.2">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row>
    <row r="199" spans="1:29" s="6" customFormat="1" ht="12.75" customHeight="1" x14ac:dyDescent="0.2">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row>
    <row r="200" spans="1:29" s="6" customFormat="1" ht="12.75" customHeight="1" x14ac:dyDescent="0.2">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row>
    <row r="201" spans="1:29" ht="4.5" customHeight="1" x14ac:dyDescent="0.25"/>
    <row r="202" spans="1:29" s="6" customFormat="1" ht="12.75" customHeight="1" x14ac:dyDescent="0.2">
      <c r="A202" s="4">
        <f>+A194+1</f>
        <v>10</v>
      </c>
      <c r="B202" s="75" t="s">
        <v>131</v>
      </c>
      <c r="C202" s="76"/>
      <c r="D202" s="76"/>
      <c r="E202" s="76"/>
      <c r="F202" s="76"/>
      <c r="G202" s="76"/>
      <c r="H202" s="76"/>
      <c r="I202" s="76"/>
      <c r="J202" s="76"/>
      <c r="K202" s="76"/>
      <c r="L202" s="76"/>
    </row>
    <row r="203" spans="1:29" ht="4.5" customHeight="1" x14ac:dyDescent="0.25"/>
    <row r="204" spans="1:29" s="6" customFormat="1" ht="12.75" customHeight="1" x14ac:dyDescent="0.2">
      <c r="B204" s="72" t="s">
        <v>36</v>
      </c>
      <c r="C204" s="72"/>
      <c r="D204" s="72"/>
      <c r="E204" s="72"/>
      <c r="F204" s="72"/>
      <c r="G204" s="72"/>
      <c r="H204" s="72"/>
      <c r="I204" s="72"/>
      <c r="J204" s="72"/>
      <c r="K204" s="72"/>
      <c r="M204" s="81" t="s">
        <v>132</v>
      </c>
      <c r="N204" s="81"/>
      <c r="O204" s="81"/>
      <c r="P204" s="81"/>
      <c r="Q204" s="81"/>
      <c r="R204" s="81"/>
      <c r="S204" s="81"/>
      <c r="T204" s="81"/>
      <c r="V204" s="81" t="s">
        <v>133</v>
      </c>
      <c r="W204" s="81"/>
      <c r="X204" s="81"/>
      <c r="Y204" s="81"/>
      <c r="Z204" s="81"/>
      <c r="AA204" s="81"/>
      <c r="AB204" s="81"/>
      <c r="AC204" s="81"/>
    </row>
    <row r="205" spans="1:29" s="6" customFormat="1" ht="12.75" customHeight="1" x14ac:dyDescent="0.2">
      <c r="B205" s="99"/>
      <c r="C205" s="99"/>
      <c r="D205" s="99"/>
      <c r="E205" s="99"/>
      <c r="F205" s="99"/>
      <c r="G205" s="99"/>
      <c r="H205" s="99"/>
      <c r="I205" s="99"/>
      <c r="J205" s="99"/>
      <c r="K205" s="99"/>
      <c r="M205" s="128"/>
      <c r="N205" s="128"/>
      <c r="O205" s="128"/>
      <c r="P205" s="128"/>
      <c r="Q205" s="128"/>
      <c r="R205" s="128"/>
      <c r="S205" s="128"/>
      <c r="T205" s="128"/>
      <c r="V205" s="128"/>
      <c r="W205" s="128"/>
      <c r="X205" s="128"/>
      <c r="Y205" s="128"/>
      <c r="Z205" s="128"/>
      <c r="AA205" s="128"/>
      <c r="AB205" s="128"/>
      <c r="AC205" s="128"/>
    </row>
    <row r="206" spans="1:29" s="6" customFormat="1" ht="12.75" customHeight="1" x14ac:dyDescent="0.2">
      <c r="B206" s="67"/>
      <c r="C206" s="67"/>
      <c r="D206" s="67"/>
      <c r="E206" s="67"/>
      <c r="F206" s="67"/>
      <c r="G206" s="67"/>
      <c r="H206" s="67"/>
      <c r="I206" s="67"/>
      <c r="J206" s="67"/>
      <c r="K206" s="67"/>
      <c r="M206" s="67"/>
      <c r="N206" s="67"/>
      <c r="O206" s="67"/>
      <c r="P206" s="67"/>
      <c r="Q206" s="67"/>
      <c r="R206" s="67"/>
      <c r="S206" s="67"/>
      <c r="T206" s="67"/>
      <c r="V206" s="67"/>
      <c r="W206" s="67"/>
      <c r="X206" s="67"/>
      <c r="Y206" s="67"/>
      <c r="Z206" s="67"/>
      <c r="AA206" s="67"/>
      <c r="AB206" s="67"/>
      <c r="AC206" s="67"/>
    </row>
    <row r="207" spans="1:29" s="6" customFormat="1" ht="12.75" customHeight="1" x14ac:dyDescent="0.2">
      <c r="B207" s="99"/>
      <c r="C207" s="99"/>
      <c r="D207" s="99"/>
      <c r="E207" s="99"/>
      <c r="F207" s="99"/>
      <c r="G207" s="99"/>
      <c r="H207" s="99"/>
      <c r="I207" s="99"/>
      <c r="J207" s="99"/>
      <c r="K207" s="99"/>
      <c r="M207" s="128"/>
      <c r="N207" s="128"/>
      <c r="O207" s="128"/>
      <c r="P207" s="128"/>
      <c r="Q207" s="128"/>
      <c r="R207" s="128"/>
      <c r="S207" s="128"/>
      <c r="T207" s="128"/>
      <c r="V207" s="128"/>
      <c r="W207" s="128"/>
      <c r="X207" s="128"/>
      <c r="Y207" s="128"/>
      <c r="Z207" s="128"/>
      <c r="AA207" s="128"/>
      <c r="AB207" s="128"/>
      <c r="AC207" s="128"/>
    </row>
    <row r="208" spans="1:29" s="6" customFormat="1" ht="12.75" customHeight="1" x14ac:dyDescent="0.2">
      <c r="B208" s="67"/>
      <c r="C208" s="67"/>
      <c r="D208" s="67"/>
      <c r="E208" s="67"/>
      <c r="F208" s="67"/>
      <c r="G208" s="67"/>
      <c r="H208" s="67"/>
      <c r="I208" s="67"/>
      <c r="J208" s="67"/>
      <c r="K208" s="67"/>
      <c r="M208" s="67"/>
      <c r="N208" s="67"/>
      <c r="O208" s="67"/>
      <c r="P208" s="67"/>
      <c r="Q208" s="67"/>
      <c r="R208" s="67"/>
      <c r="S208" s="67"/>
      <c r="T208" s="67"/>
      <c r="V208" s="67"/>
      <c r="W208" s="67"/>
      <c r="X208" s="67"/>
      <c r="Y208" s="67"/>
      <c r="Z208" s="67"/>
      <c r="AA208" s="67"/>
      <c r="AB208" s="67"/>
      <c r="AC208" s="67"/>
    </row>
    <row r="209" spans="1:29" s="6" customFormat="1" ht="12.75" customHeight="1" x14ac:dyDescent="0.2">
      <c r="B209" s="99"/>
      <c r="C209" s="99"/>
      <c r="D209" s="99"/>
      <c r="E209" s="99"/>
      <c r="F209" s="99"/>
      <c r="G209" s="99"/>
      <c r="H209" s="99"/>
      <c r="I209" s="99"/>
      <c r="J209" s="99"/>
      <c r="K209" s="99"/>
      <c r="M209" s="128"/>
      <c r="N209" s="128"/>
      <c r="O209" s="128"/>
      <c r="P209" s="128"/>
      <c r="Q209" s="128"/>
      <c r="R209" s="128"/>
      <c r="S209" s="128"/>
      <c r="T209" s="128"/>
      <c r="V209" s="128"/>
      <c r="W209" s="128"/>
      <c r="X209" s="128"/>
      <c r="Y209" s="128"/>
      <c r="Z209" s="128"/>
      <c r="AA209" s="128"/>
      <c r="AB209" s="128"/>
      <c r="AC209" s="128"/>
    </row>
    <row r="210" spans="1:29" s="6" customFormat="1" ht="12.75" customHeight="1" x14ac:dyDescent="0.2">
      <c r="B210" s="67"/>
      <c r="C210" s="67"/>
      <c r="D210" s="67"/>
      <c r="E210" s="67"/>
      <c r="F210" s="67"/>
      <c r="G210" s="67"/>
      <c r="H210" s="67"/>
      <c r="I210" s="67"/>
      <c r="J210" s="67"/>
      <c r="K210" s="67"/>
      <c r="M210" s="67"/>
      <c r="N210" s="67"/>
      <c r="O210" s="67"/>
      <c r="P210" s="67"/>
      <c r="Q210" s="67"/>
      <c r="R210" s="67"/>
      <c r="S210" s="67"/>
      <c r="T210" s="67"/>
      <c r="V210" s="67"/>
      <c r="W210" s="67"/>
      <c r="X210" s="67"/>
      <c r="Y210" s="67"/>
      <c r="Z210" s="67"/>
      <c r="AA210" s="67"/>
      <c r="AB210" s="67"/>
      <c r="AC210" s="67"/>
    </row>
    <row r="211" spans="1:29" ht="4.5" customHeight="1" x14ac:dyDescent="0.25"/>
    <row r="212" spans="1:29" s="6" customFormat="1" ht="12.75" customHeight="1" x14ac:dyDescent="0.2">
      <c r="A212" s="4">
        <f>+A202+1</f>
        <v>11</v>
      </c>
      <c r="B212" s="75" t="s">
        <v>134</v>
      </c>
      <c r="C212" s="76"/>
      <c r="D212" s="76"/>
      <c r="E212" s="76"/>
      <c r="F212" s="76"/>
      <c r="G212" s="76"/>
      <c r="H212" s="76"/>
      <c r="I212" s="76"/>
      <c r="J212" s="76"/>
      <c r="K212" s="76"/>
      <c r="L212" s="76"/>
      <c r="M212" s="76"/>
      <c r="N212" s="76"/>
      <c r="O212" s="76"/>
      <c r="P212" s="76"/>
      <c r="Q212" s="76"/>
      <c r="R212" s="76"/>
      <c r="S212" s="76"/>
      <c r="T212" s="76"/>
      <c r="U212" s="76"/>
    </row>
    <row r="213" spans="1:29" ht="4.5" customHeight="1" x14ac:dyDescent="0.25"/>
    <row r="214" spans="1:29" s="6" customFormat="1" ht="12.75" customHeight="1" x14ac:dyDescent="0.2">
      <c r="B214" s="81" t="s">
        <v>135</v>
      </c>
      <c r="C214" s="81"/>
      <c r="D214" s="81"/>
      <c r="E214" s="81"/>
      <c r="F214" s="81"/>
      <c r="G214" s="81"/>
      <c r="H214" s="81"/>
      <c r="I214" s="81"/>
      <c r="J214" s="81"/>
      <c r="K214" s="81"/>
      <c r="L214" s="81"/>
      <c r="M214" s="81"/>
      <c r="N214" s="81"/>
      <c r="O214" s="81"/>
      <c r="P214" s="81"/>
    </row>
    <row r="215" spans="1:29" ht="4.5" customHeight="1" x14ac:dyDescent="0.25"/>
    <row r="216" spans="1:29" s="6" customFormat="1" ht="12.75" customHeight="1" x14ac:dyDescent="0.2">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row>
    <row r="217" spans="1:29" s="6" customFormat="1" ht="12.75" customHeight="1" x14ac:dyDescent="0.2">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row>
    <row r="218" spans="1:29" s="6" customFormat="1" ht="12.75" customHeight="1" x14ac:dyDescent="0.2">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row>
    <row r="219" spans="1:29" s="6" customFormat="1" ht="12.75" customHeight="1" x14ac:dyDescent="0.2">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row>
    <row r="220" spans="1:29" ht="4.5" customHeight="1" x14ac:dyDescent="0.25"/>
    <row r="221" spans="1:29" s="6" customFormat="1" ht="12.75" customHeight="1" x14ac:dyDescent="0.2">
      <c r="B221" s="81" t="s">
        <v>136</v>
      </c>
      <c r="C221" s="81"/>
      <c r="D221" s="81"/>
      <c r="E221" s="81"/>
      <c r="F221" s="81"/>
      <c r="G221" s="81"/>
    </row>
    <row r="222" spans="1:29" ht="4.5" customHeight="1" x14ac:dyDescent="0.25"/>
    <row r="223" spans="1:29" s="6" customFormat="1" ht="12.75" customHeight="1" x14ac:dyDescent="0.2">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row>
    <row r="224" spans="1:29" s="6" customFormat="1" ht="12.75" customHeight="1" x14ac:dyDescent="0.2">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row>
    <row r="225" spans="2:29" ht="4.5" customHeight="1" x14ac:dyDescent="0.25"/>
    <row r="226" spans="2:29" s="6" customFormat="1" ht="12.75" customHeight="1" x14ac:dyDescent="0.2">
      <c r="B226" s="81" t="s">
        <v>137</v>
      </c>
      <c r="C226" s="81"/>
      <c r="D226" s="81"/>
      <c r="E226" s="81"/>
      <c r="F226" s="81"/>
      <c r="G226" s="81"/>
    </row>
    <row r="227" spans="2:29" ht="4.5" customHeight="1" x14ac:dyDescent="0.25"/>
    <row r="228" spans="2:29" s="6" customFormat="1" ht="12.75" customHeight="1" x14ac:dyDescent="0.2">
      <c r="B228" s="81" t="s">
        <v>138</v>
      </c>
      <c r="C228" s="81"/>
      <c r="D228" s="81"/>
      <c r="E228" s="126"/>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2"/>
    </row>
    <row r="229" spans="2:29" s="6" customFormat="1" ht="12.75" customHeight="1" x14ac:dyDescent="0.2">
      <c r="D229" s="11"/>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4"/>
    </row>
    <row r="230" spans="2:29" ht="4.5" customHeight="1" x14ac:dyDescent="0.25"/>
    <row r="231" spans="2:29" s="6" customFormat="1" ht="12.75" customHeight="1" x14ac:dyDescent="0.2">
      <c r="B231" s="81" t="s">
        <v>139</v>
      </c>
      <c r="C231" s="81"/>
      <c r="D231" s="8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2"/>
    </row>
    <row r="232" spans="2:29" s="6" customFormat="1" ht="12.75" customHeight="1" x14ac:dyDescent="0.2">
      <c r="D232" s="11"/>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4"/>
    </row>
    <row r="233" spans="2:29" ht="4.5" customHeight="1" x14ac:dyDescent="0.25"/>
    <row r="234" spans="2:29" s="6" customFormat="1" ht="12.75" customHeight="1" x14ac:dyDescent="0.2">
      <c r="B234" s="81" t="s">
        <v>140</v>
      </c>
      <c r="C234" s="81"/>
      <c r="D234" s="8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2"/>
    </row>
    <row r="235" spans="2:29" s="6" customFormat="1" ht="12.75" customHeight="1" x14ac:dyDescent="0.2">
      <c r="D235" s="11"/>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4"/>
    </row>
    <row r="236" spans="2:29" ht="4.5" customHeight="1" x14ac:dyDescent="0.25"/>
    <row r="237" spans="2:29" s="6" customFormat="1" ht="12.75" customHeight="1" x14ac:dyDescent="0.2">
      <c r="B237" s="81" t="s">
        <v>141</v>
      </c>
      <c r="C237" s="81"/>
      <c r="D237" s="8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2"/>
    </row>
    <row r="238" spans="2:29" s="6" customFormat="1" ht="12.75" customHeight="1" x14ac:dyDescent="0.2">
      <c r="D238" s="11"/>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4"/>
    </row>
    <row r="239" spans="2:29" ht="4.5" customHeight="1" x14ac:dyDescent="0.25"/>
    <row r="240" spans="2:29" s="6" customFormat="1" ht="12.75" customHeight="1" x14ac:dyDescent="0.2">
      <c r="B240" s="81" t="s">
        <v>142</v>
      </c>
      <c r="C240" s="81"/>
      <c r="D240" s="81"/>
      <c r="E240" s="121">
        <v>768</v>
      </c>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2"/>
    </row>
    <row r="241" spans="1:29" s="6" customFormat="1" ht="12.75" customHeight="1" x14ac:dyDescent="0.2">
      <c r="D241" s="11"/>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4"/>
    </row>
    <row r="242" spans="1:29" ht="4.5" customHeight="1" x14ac:dyDescent="0.25"/>
    <row r="243" spans="1:29" s="6" customFormat="1" ht="12.75" customHeight="1" x14ac:dyDescent="0.2">
      <c r="A243" s="4">
        <f>+A212+1</f>
        <v>12</v>
      </c>
      <c r="B243" s="75" t="s">
        <v>143</v>
      </c>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9" ht="4.5" customHeight="1" x14ac:dyDescent="0.25"/>
    <row r="245" spans="1:29" s="6" customFormat="1" ht="12.75" customHeight="1" x14ac:dyDescent="0.2">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row>
    <row r="246" spans="1:29" s="6" customFormat="1" ht="12.75" customHeight="1" x14ac:dyDescent="0.2">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row>
    <row r="247" spans="1:29" s="6" customFormat="1" ht="12.75" customHeight="1" x14ac:dyDescent="0.2">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row>
    <row r="248" spans="1:29" s="6" customFormat="1" ht="12.75" customHeight="1" x14ac:dyDescent="0.2">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row>
    <row r="249" spans="1:29" s="6" customFormat="1" ht="12.75" customHeight="1" x14ac:dyDescent="0.2"/>
    <row r="250" spans="1:29" s="6" customFormat="1" ht="12.75" customHeight="1" x14ac:dyDescent="0.2">
      <c r="B250" s="60" t="s">
        <v>144</v>
      </c>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row>
    <row r="251" spans="1:29" s="6" customFormat="1" ht="12.75" customHeight="1" x14ac:dyDescent="0.2">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row>
    <row r="252" spans="1:29" s="6" customFormat="1" ht="12.75" customHeight="1" x14ac:dyDescent="0.2"/>
    <row r="253" spans="1:29" s="6" customFormat="1" ht="12.75" customHeight="1" x14ac:dyDescent="0.2"/>
    <row r="254" spans="1:29" s="6" customFormat="1" ht="12.75" customHeight="1" x14ac:dyDescent="0.2"/>
    <row r="255" spans="1:29" s="6" customFormat="1" ht="12.75" customHeight="1" x14ac:dyDescent="0.2"/>
    <row r="256" spans="1:29"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row r="1467" s="6" customFormat="1" ht="12.75" customHeight="1" x14ac:dyDescent="0.2"/>
    <row r="1468" s="6" customFormat="1" ht="12.75" customHeight="1" x14ac:dyDescent="0.2"/>
    <row r="1469" s="6" customFormat="1" ht="12.75" customHeight="1" x14ac:dyDescent="0.2"/>
    <row r="1470" s="6" customFormat="1" ht="12.75" customHeight="1" x14ac:dyDescent="0.2"/>
    <row r="1471" s="6" customFormat="1" ht="12.75" customHeight="1" x14ac:dyDescent="0.2"/>
    <row r="1472" s="6" customFormat="1" ht="12.75" customHeight="1" x14ac:dyDescent="0.2"/>
    <row r="1473" s="6" customFormat="1" ht="12.75" customHeight="1" x14ac:dyDescent="0.2"/>
    <row r="1474" s="6" customFormat="1" ht="12.75" customHeight="1" x14ac:dyDescent="0.2"/>
    <row r="1475" s="6" customFormat="1" ht="12.75" customHeight="1" x14ac:dyDescent="0.2"/>
    <row r="1476" s="6" customFormat="1" ht="12.75" customHeight="1" x14ac:dyDescent="0.2"/>
    <row r="1477" s="6" customFormat="1" ht="12.75" customHeight="1" x14ac:dyDescent="0.2"/>
    <row r="1478" s="6" customFormat="1" ht="12.75" customHeight="1" x14ac:dyDescent="0.2"/>
    <row r="1479" s="6" customFormat="1" ht="12.75" customHeight="1" x14ac:dyDescent="0.2"/>
    <row r="1480" s="6" customFormat="1" ht="12.75" customHeight="1" x14ac:dyDescent="0.2"/>
    <row r="1481" s="6" customFormat="1" ht="12.75" customHeight="1" x14ac:dyDescent="0.2"/>
    <row r="1482" s="6" customFormat="1" ht="12.75" customHeight="1" x14ac:dyDescent="0.2"/>
    <row r="1483" s="6" customFormat="1" ht="12.75" customHeight="1" x14ac:dyDescent="0.2"/>
    <row r="1484" s="6" customFormat="1" ht="12.75" customHeight="1" x14ac:dyDescent="0.2"/>
    <row r="1485" s="6" customFormat="1" ht="12.75" customHeight="1" x14ac:dyDescent="0.2"/>
    <row r="1486" s="6" customFormat="1" ht="12.75" customHeight="1" x14ac:dyDescent="0.2"/>
  </sheetData>
  <sheetProtection algorithmName="SHA-512" hashValue="dZmIcxZ2iszGQWgUqaW/KG8xjfBCKblcSYwcv5FDa+5vpG+ZBXfnAzIP4vnkcP/x7Mb4FPGfFNHPBKGejPb0tA==" saltValue="tYmAjtxlILHyCeL1t/obxw==" spinCount="100000" sheet="1" objects="1" scenarios="1"/>
  <mergeCells count="149">
    <mergeCell ref="H1:V2"/>
    <mergeCell ref="J4:S4"/>
    <mergeCell ref="I6:U7"/>
    <mergeCell ref="B66:AC69"/>
    <mergeCell ref="B64:S64"/>
    <mergeCell ref="B56:AC62"/>
    <mergeCell ref="B42:G42"/>
    <mergeCell ref="I42:R42"/>
    <mergeCell ref="T42:X42"/>
    <mergeCell ref="B39:G39"/>
    <mergeCell ref="I39:W39"/>
    <mergeCell ref="I40:W40"/>
    <mergeCell ref="A21:I21"/>
    <mergeCell ref="K21:S21"/>
    <mergeCell ref="U21:AC21"/>
    <mergeCell ref="B23:F23"/>
    <mergeCell ref="H23:M23"/>
    <mergeCell ref="P23:U23"/>
    <mergeCell ref="W23:Z23"/>
    <mergeCell ref="F10:X10"/>
    <mergeCell ref="C12:H12"/>
    <mergeCell ref="B14:AC14"/>
    <mergeCell ref="A15:AC15"/>
    <mergeCell ref="B17:M17"/>
    <mergeCell ref="R17:AC17"/>
    <mergeCell ref="A18:M18"/>
    <mergeCell ref="Q18:AC18"/>
    <mergeCell ref="B20:I20"/>
    <mergeCell ref="L20:S20"/>
    <mergeCell ref="V20:AC20"/>
    <mergeCell ref="I44:R44"/>
    <mergeCell ref="T44:X44"/>
    <mergeCell ref="I45:R45"/>
    <mergeCell ref="T45:X45"/>
    <mergeCell ref="I46:R46"/>
    <mergeCell ref="T46:X46"/>
    <mergeCell ref="B25:G25"/>
    <mergeCell ref="C27:H27"/>
    <mergeCell ref="I27:AC29"/>
    <mergeCell ref="C31:H31"/>
    <mergeCell ref="I31:AC33"/>
    <mergeCell ref="C35:H35"/>
    <mergeCell ref="I35:AC37"/>
    <mergeCell ref="B53:J53"/>
    <mergeCell ref="L53:S53"/>
    <mergeCell ref="V53:Z53"/>
    <mergeCell ref="AB53:AC53"/>
    <mergeCell ref="B55:AC55"/>
    <mergeCell ref="I47:R47"/>
    <mergeCell ref="T47:X47"/>
    <mergeCell ref="B51:G51"/>
    <mergeCell ref="I51:AC51"/>
    <mergeCell ref="B49:G49"/>
    <mergeCell ref="I49:P49"/>
    <mergeCell ref="B101:AC102"/>
    <mergeCell ref="B104:AC107"/>
    <mergeCell ref="B109:AC110"/>
    <mergeCell ref="B112:AC115"/>
    <mergeCell ref="B119:AC120"/>
    <mergeCell ref="B117:I117"/>
    <mergeCell ref="C75:J75"/>
    <mergeCell ref="B77:AC87"/>
    <mergeCell ref="B71:L71"/>
    <mergeCell ref="C89:N89"/>
    <mergeCell ref="B91:AC92"/>
    <mergeCell ref="B94:AC99"/>
    <mergeCell ref="B73:J73"/>
    <mergeCell ref="K73:AB73"/>
    <mergeCell ref="B74:J74"/>
    <mergeCell ref="K74:AB74"/>
    <mergeCell ref="B142:H142"/>
    <mergeCell ref="B144:Q144"/>
    <mergeCell ref="S144:W144"/>
    <mergeCell ref="Y144:AC144"/>
    <mergeCell ref="B146:Q147"/>
    <mergeCell ref="S146:W147"/>
    <mergeCell ref="Y146:AC147"/>
    <mergeCell ref="B122:N122"/>
    <mergeCell ref="B124:AC127"/>
    <mergeCell ref="C129:J129"/>
    <mergeCell ref="B131:AC133"/>
    <mergeCell ref="B135:AC141"/>
    <mergeCell ref="B153:AC154"/>
    <mergeCell ref="B158:Q158"/>
    <mergeCell ref="S158:W158"/>
    <mergeCell ref="Y158:AC158"/>
    <mergeCell ref="B160:Q161"/>
    <mergeCell ref="S160:W161"/>
    <mergeCell ref="Y160:AC161"/>
    <mergeCell ref="B156:H156"/>
    <mergeCell ref="B148:Q149"/>
    <mergeCell ref="S148:W149"/>
    <mergeCell ref="Y148:AC149"/>
    <mergeCell ref="B150:Q151"/>
    <mergeCell ref="S150:W151"/>
    <mergeCell ref="Y150:AC151"/>
    <mergeCell ref="B167:AC167"/>
    <mergeCell ref="B169:AC172"/>
    <mergeCell ref="B174:M174"/>
    <mergeCell ref="B176:K176"/>
    <mergeCell ref="M176:V176"/>
    <mergeCell ref="B162:Q163"/>
    <mergeCell ref="S162:W163"/>
    <mergeCell ref="Y162:AC163"/>
    <mergeCell ref="B164:Q165"/>
    <mergeCell ref="S164:W165"/>
    <mergeCell ref="Y164:AC165"/>
    <mergeCell ref="B187:U187"/>
    <mergeCell ref="B189:AC192"/>
    <mergeCell ref="B194:AC195"/>
    <mergeCell ref="B197:AC200"/>
    <mergeCell ref="B202:L202"/>
    <mergeCell ref="B178:K179"/>
    <mergeCell ref="M178:V179"/>
    <mergeCell ref="B181:L181"/>
    <mergeCell ref="C183:F183"/>
    <mergeCell ref="C184:F184"/>
    <mergeCell ref="C185:F185"/>
    <mergeCell ref="B212:U212"/>
    <mergeCell ref="B214:P214"/>
    <mergeCell ref="B216:AC219"/>
    <mergeCell ref="B223:AC224"/>
    <mergeCell ref="B221:G221"/>
    <mergeCell ref="B226:G226"/>
    <mergeCell ref="V207:AC208"/>
    <mergeCell ref="V209:AC210"/>
    <mergeCell ref="B204:K204"/>
    <mergeCell ref="B205:K206"/>
    <mergeCell ref="B207:K208"/>
    <mergeCell ref="B209:K210"/>
    <mergeCell ref="M204:T204"/>
    <mergeCell ref="V204:AC204"/>
    <mergeCell ref="M205:T206"/>
    <mergeCell ref="M207:T208"/>
    <mergeCell ref="M209:T210"/>
    <mergeCell ref="V205:AC206"/>
    <mergeCell ref="B250:AC251"/>
    <mergeCell ref="B237:D237"/>
    <mergeCell ref="E237:AC238"/>
    <mergeCell ref="B240:D240"/>
    <mergeCell ref="E240:AC241"/>
    <mergeCell ref="B243:Y243"/>
    <mergeCell ref="B245:AC248"/>
    <mergeCell ref="B228:D228"/>
    <mergeCell ref="E228:AC229"/>
    <mergeCell ref="B231:D231"/>
    <mergeCell ref="E231:AC232"/>
    <mergeCell ref="B234:D234"/>
    <mergeCell ref="E234:AC235"/>
  </mergeCells>
  <conditionalFormatting sqref="I40:W40">
    <cfRule type="cellIs" dxfId="28" priority="1" operator="equal">
      <formula>"kliknij i wpisz"</formula>
    </cfRule>
    <cfRule type="cellIs" dxfId="27" priority="2" operator="equal">
      <formula>"proszę pominąć tę rubrykę"</formula>
    </cfRule>
  </conditionalFormatting>
  <dataValidations count="3">
    <dataValidation type="list" allowBlank="1" showInputMessage="1" showErrorMessage="1" sqref="H23:M23">
      <formula1>rodz</formula1>
    </dataValidation>
    <dataValidation type="list" allowBlank="1" showInputMessage="1" showErrorMessage="1" sqref="I39:W39">
      <formula1>DG</formula1>
    </dataValidation>
    <dataValidation type="list" allowBlank="1" showInputMessage="1" showErrorMessage="1" sqref="L53">
      <formula1>ROZL</formula1>
    </dataValidation>
  </dataValidations>
  <pageMargins left="0.70866141732283472" right="0.59055118110236227" top="0.94488188976377963" bottom="0.9055118110236221" header="0.19685039370078741" footer="0.19685039370078741"/>
  <pageSetup paperSize="9" orientation="portrait" r:id="rId1"/>
  <headerFooter>
    <oddHeader>&amp;L&amp;G&amp;CFormularz F01-T-P10
Wniosek Pożyczkowy&amp;RWydanie: 2
Obowiązuje od: 01.01.2024</oddHeader>
    <oddFooter>&amp;C&amp;8Stowarzyszenie "Samorządowe Centrum Przedsiębiorczości i Rozwoju" w Suchej Beskidzkiej
ul. Mickiewicza 175; 34-200 Sucha Beskidzka
tel: +48 33 874 13 15;        www.funduszemalopolska.pl;          e-mail: sekretariat@funduszemalopolska.pl&amp;R&amp;8&amp;P</oddFooter>
  </headerFooter>
  <ignoredErrors>
    <ignoredError sqref="K74"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AC1466"/>
  <sheetViews>
    <sheetView view="pageLayout" topLeftCell="A22" zoomScale="160" zoomScaleNormal="100" zoomScalePageLayoutView="160" workbookViewId="0">
      <selection activeCell="AB6" sqref="AB6"/>
    </sheetView>
  </sheetViews>
  <sheetFormatPr defaultColWidth="3" defaultRowHeight="15" x14ac:dyDescent="0.25"/>
  <sheetData>
    <row r="1" spans="1:29" s="6" customFormat="1" ht="12.75" customHeight="1" x14ac:dyDescent="0.2">
      <c r="G1" s="84" t="s">
        <v>18</v>
      </c>
      <c r="H1" s="84"/>
      <c r="I1" s="84"/>
      <c r="J1" s="84"/>
      <c r="K1" s="84"/>
      <c r="L1" s="84"/>
      <c r="M1" s="84"/>
      <c r="N1" s="84"/>
      <c r="O1" s="84"/>
      <c r="P1" s="84"/>
      <c r="Q1" s="84"/>
      <c r="R1" s="84"/>
      <c r="S1" s="84"/>
      <c r="T1" s="84"/>
      <c r="U1" s="84"/>
      <c r="V1" s="84"/>
      <c r="W1" s="84"/>
      <c r="X1" s="84"/>
    </row>
    <row r="2" spans="1:29" s="6" customFormat="1" ht="12.75" customHeight="1" x14ac:dyDescent="0.2">
      <c r="G2" s="84"/>
      <c r="H2" s="84"/>
      <c r="I2" s="84"/>
      <c r="J2" s="84"/>
      <c r="K2" s="84"/>
      <c r="L2" s="84"/>
      <c r="M2" s="84"/>
      <c r="N2" s="84"/>
      <c r="O2" s="84"/>
      <c r="P2" s="84"/>
      <c r="Q2" s="84"/>
      <c r="R2" s="84"/>
      <c r="S2" s="84"/>
      <c r="T2" s="84"/>
      <c r="U2" s="84"/>
      <c r="V2" s="84"/>
      <c r="W2" s="84"/>
      <c r="X2" s="84"/>
    </row>
    <row r="3" spans="1:29" ht="4.5" customHeight="1" x14ac:dyDescent="0.25"/>
    <row r="4" spans="1:29" s="6" customFormat="1" ht="12.75" customHeight="1" x14ac:dyDescent="0.25">
      <c r="G4"/>
      <c r="H4"/>
      <c r="I4"/>
      <c r="J4"/>
      <c r="K4" s="85" t="s">
        <v>145</v>
      </c>
      <c r="L4" s="85"/>
      <c r="M4" s="85"/>
      <c r="N4" s="85"/>
      <c r="O4" s="85"/>
      <c r="P4" s="85"/>
      <c r="Q4" s="85"/>
      <c r="R4" s="85"/>
      <c r="S4" s="85"/>
      <c r="T4" s="85"/>
      <c r="U4"/>
      <c r="V4"/>
      <c r="W4"/>
      <c r="X4"/>
    </row>
    <row r="5" spans="1:29" ht="4.5" customHeight="1" x14ac:dyDescent="0.25"/>
    <row r="6" spans="1:29" s="6" customFormat="1" ht="12.75" customHeight="1" x14ac:dyDescent="0.25">
      <c r="G6"/>
      <c r="H6"/>
      <c r="I6" s="90" t="s">
        <v>146</v>
      </c>
      <c r="J6" s="90"/>
      <c r="K6" s="90"/>
      <c r="L6" s="90"/>
      <c r="M6" s="90"/>
      <c r="N6" s="90"/>
      <c r="O6" s="90"/>
      <c r="P6" s="90"/>
      <c r="Q6" s="90"/>
      <c r="R6" s="90"/>
      <c r="S6" s="90"/>
      <c r="T6" s="90"/>
      <c r="U6" s="90"/>
      <c r="V6" s="90"/>
      <c r="W6"/>
      <c r="X6"/>
    </row>
    <row r="7" spans="1:29" s="6" customFormat="1" ht="12.75" customHeight="1" x14ac:dyDescent="0.25">
      <c r="G7"/>
      <c r="H7"/>
      <c r="I7" s="90"/>
      <c r="J7" s="90"/>
      <c r="K7" s="90"/>
      <c r="L7" s="90"/>
      <c r="M7" s="90"/>
      <c r="N7" s="90"/>
      <c r="O7" s="90"/>
      <c r="P7" s="90"/>
      <c r="Q7" s="90"/>
      <c r="R7" s="90"/>
      <c r="S7" s="90"/>
      <c r="T7" s="90"/>
      <c r="U7" s="90"/>
      <c r="V7" s="90"/>
      <c r="W7"/>
      <c r="X7"/>
    </row>
    <row r="8" spans="1:29" s="6" customFormat="1" ht="12.75" customHeight="1" x14ac:dyDescent="0.2"/>
    <row r="9" spans="1:29" s="6" customFormat="1" ht="12.75" customHeight="1" x14ac:dyDescent="0.2">
      <c r="A9" s="76" t="s">
        <v>161</v>
      </c>
      <c r="B9" s="76"/>
      <c r="C9" s="76"/>
      <c r="E9" s="76" t="s">
        <v>162</v>
      </c>
      <c r="F9" s="76"/>
      <c r="G9" s="76"/>
      <c r="H9" s="76"/>
      <c r="I9" s="76"/>
      <c r="J9" s="76"/>
      <c r="K9" s="76"/>
      <c r="L9" s="76"/>
      <c r="M9" s="76"/>
    </row>
    <row r="10" spans="1:29" s="6" customFormat="1" ht="12.75" customHeight="1" x14ac:dyDescent="0.2"/>
    <row r="11" spans="1:29" s="6" customFormat="1" ht="12.75" customHeight="1" x14ac:dyDescent="0.2">
      <c r="A11" s="158" t="s">
        <v>165</v>
      </c>
      <c r="B11" s="134"/>
      <c r="C11" s="134"/>
      <c r="D11" s="134"/>
      <c r="E11" s="134"/>
      <c r="F11" s="134"/>
      <c r="G11" s="134"/>
      <c r="H11" s="134"/>
      <c r="I11" s="134"/>
      <c r="J11" s="134"/>
      <c r="K11" s="134"/>
      <c r="L11" s="134"/>
      <c r="M11" s="134"/>
      <c r="N11" s="134"/>
      <c r="O11" s="134"/>
      <c r="P11" s="134"/>
      <c r="Q11" s="134"/>
      <c r="R11" s="134"/>
      <c r="S11" s="134"/>
      <c r="T11" s="134"/>
      <c r="U11" s="134"/>
      <c r="V11" s="134"/>
      <c r="W11" s="159"/>
      <c r="X11" s="157" t="s">
        <v>164</v>
      </c>
      <c r="Y11" s="157"/>
      <c r="Z11" s="157"/>
      <c r="AA11" s="157"/>
      <c r="AB11" s="157"/>
      <c r="AC11" s="157"/>
    </row>
    <row r="12" spans="1:29" s="6" customFormat="1" ht="12.75" customHeight="1" x14ac:dyDescent="0.2">
      <c r="A12" s="17" t="s">
        <v>64</v>
      </c>
      <c r="B12" s="157" t="s">
        <v>163</v>
      </c>
      <c r="C12" s="157"/>
      <c r="D12" s="157"/>
      <c r="E12" s="157"/>
      <c r="F12" s="157"/>
      <c r="G12" s="157"/>
      <c r="H12" s="157"/>
      <c r="I12" s="157"/>
      <c r="J12" s="157"/>
      <c r="K12" s="157"/>
      <c r="L12" s="157"/>
      <c r="M12" s="157"/>
      <c r="N12" s="157"/>
      <c r="O12" s="157"/>
      <c r="P12" s="157"/>
      <c r="Q12" s="157"/>
      <c r="R12" s="157"/>
      <c r="S12" s="157"/>
      <c r="T12" s="157"/>
      <c r="U12" s="157"/>
      <c r="V12" s="157"/>
      <c r="W12" s="157"/>
      <c r="X12" s="160">
        <f>SUM(X13:AC21)</f>
        <v>0</v>
      </c>
      <c r="Y12" s="160"/>
      <c r="Z12" s="160"/>
      <c r="AA12" s="160"/>
      <c r="AB12" s="160"/>
      <c r="AC12" s="160"/>
    </row>
    <row r="13" spans="1:29" s="6" customFormat="1" ht="12.75" customHeight="1" x14ac:dyDescent="0.2">
      <c r="A13" s="15">
        <v>1</v>
      </c>
      <c r="B13" s="161"/>
      <c r="C13" s="105"/>
      <c r="D13" s="105"/>
      <c r="E13" s="105"/>
      <c r="F13" s="105"/>
      <c r="G13" s="105"/>
      <c r="H13" s="105"/>
      <c r="I13" s="105"/>
      <c r="J13" s="105"/>
      <c r="K13" s="105"/>
      <c r="L13" s="105"/>
      <c r="M13" s="105"/>
      <c r="N13" s="105"/>
      <c r="O13" s="105"/>
      <c r="P13" s="105"/>
      <c r="Q13" s="105"/>
      <c r="R13" s="105"/>
      <c r="S13" s="105"/>
      <c r="T13" s="105"/>
      <c r="U13" s="105"/>
      <c r="V13" s="105"/>
      <c r="W13" s="162"/>
      <c r="X13" s="156"/>
      <c r="Y13" s="156"/>
      <c r="Z13" s="156"/>
      <c r="AA13" s="156"/>
      <c r="AB13" s="156"/>
      <c r="AC13" s="156"/>
    </row>
    <row r="14" spans="1:29" s="6" customFormat="1" ht="12.75" customHeight="1" x14ac:dyDescent="0.2">
      <c r="A14" s="15">
        <f t="shared" ref="A14:A21" si="0">+A13+1</f>
        <v>2</v>
      </c>
      <c r="B14" s="161"/>
      <c r="C14" s="105"/>
      <c r="D14" s="105"/>
      <c r="E14" s="105"/>
      <c r="F14" s="105"/>
      <c r="G14" s="105"/>
      <c r="H14" s="105"/>
      <c r="I14" s="105"/>
      <c r="J14" s="105"/>
      <c r="K14" s="105"/>
      <c r="L14" s="105"/>
      <c r="M14" s="105"/>
      <c r="N14" s="105"/>
      <c r="O14" s="105"/>
      <c r="P14" s="105"/>
      <c r="Q14" s="105"/>
      <c r="R14" s="105"/>
      <c r="S14" s="105"/>
      <c r="T14" s="105"/>
      <c r="U14" s="105"/>
      <c r="V14" s="105"/>
      <c r="W14" s="162"/>
      <c r="X14" s="156"/>
      <c r="Y14" s="156"/>
      <c r="Z14" s="156"/>
      <c r="AA14" s="156"/>
      <c r="AB14" s="156"/>
      <c r="AC14" s="156"/>
    </row>
    <row r="15" spans="1:29" s="6" customFormat="1" ht="12.75" customHeight="1" x14ac:dyDescent="0.2">
      <c r="A15" s="15">
        <f t="shared" si="0"/>
        <v>3</v>
      </c>
      <c r="B15" s="161"/>
      <c r="C15" s="105"/>
      <c r="D15" s="105"/>
      <c r="E15" s="105"/>
      <c r="F15" s="105"/>
      <c r="G15" s="105"/>
      <c r="H15" s="105"/>
      <c r="I15" s="105"/>
      <c r="J15" s="105"/>
      <c r="K15" s="105"/>
      <c r="L15" s="105"/>
      <c r="M15" s="105"/>
      <c r="N15" s="105"/>
      <c r="O15" s="105"/>
      <c r="P15" s="105"/>
      <c r="Q15" s="105"/>
      <c r="R15" s="105"/>
      <c r="S15" s="105"/>
      <c r="T15" s="105"/>
      <c r="U15" s="105"/>
      <c r="V15" s="105"/>
      <c r="W15" s="162"/>
      <c r="X15" s="156"/>
      <c r="Y15" s="156"/>
      <c r="Z15" s="156"/>
      <c r="AA15" s="156"/>
      <c r="AB15" s="156"/>
      <c r="AC15" s="156"/>
    </row>
    <row r="16" spans="1:29" s="6" customFormat="1" ht="12.75" customHeight="1" x14ac:dyDescent="0.2">
      <c r="A16" s="15">
        <f t="shared" si="0"/>
        <v>4</v>
      </c>
      <c r="B16" s="161"/>
      <c r="C16" s="105"/>
      <c r="D16" s="105"/>
      <c r="E16" s="105"/>
      <c r="F16" s="105"/>
      <c r="G16" s="105"/>
      <c r="H16" s="105"/>
      <c r="I16" s="105"/>
      <c r="J16" s="105"/>
      <c r="K16" s="105"/>
      <c r="L16" s="105"/>
      <c r="M16" s="105"/>
      <c r="N16" s="105"/>
      <c r="O16" s="105"/>
      <c r="P16" s="105"/>
      <c r="Q16" s="105"/>
      <c r="R16" s="105"/>
      <c r="S16" s="105"/>
      <c r="T16" s="105"/>
      <c r="U16" s="105"/>
      <c r="V16" s="105"/>
      <c r="W16" s="162"/>
      <c r="X16" s="156"/>
      <c r="Y16" s="156"/>
      <c r="Z16" s="156"/>
      <c r="AA16" s="156"/>
      <c r="AB16" s="156"/>
      <c r="AC16" s="156"/>
    </row>
    <row r="17" spans="1:29" s="6" customFormat="1" ht="12.75" customHeight="1" x14ac:dyDescent="0.2">
      <c r="A17" s="15">
        <f t="shared" si="0"/>
        <v>5</v>
      </c>
      <c r="B17" s="161"/>
      <c r="C17" s="105"/>
      <c r="D17" s="105"/>
      <c r="E17" s="105"/>
      <c r="F17" s="105"/>
      <c r="G17" s="105"/>
      <c r="H17" s="105"/>
      <c r="I17" s="105"/>
      <c r="J17" s="105"/>
      <c r="K17" s="105"/>
      <c r="L17" s="105"/>
      <c r="M17" s="105"/>
      <c r="N17" s="105"/>
      <c r="O17" s="105"/>
      <c r="P17" s="105"/>
      <c r="Q17" s="105"/>
      <c r="R17" s="105"/>
      <c r="S17" s="105"/>
      <c r="T17" s="105"/>
      <c r="U17" s="105"/>
      <c r="V17" s="105"/>
      <c r="W17" s="162"/>
      <c r="X17" s="156"/>
      <c r="Y17" s="156"/>
      <c r="Z17" s="156"/>
      <c r="AA17" s="156"/>
      <c r="AB17" s="156"/>
      <c r="AC17" s="156"/>
    </row>
    <row r="18" spans="1:29" s="6" customFormat="1" ht="12.75" customHeight="1" x14ac:dyDescent="0.2">
      <c r="A18" s="15">
        <f t="shared" si="0"/>
        <v>6</v>
      </c>
      <c r="B18" s="161"/>
      <c r="C18" s="105"/>
      <c r="D18" s="105"/>
      <c r="E18" s="105"/>
      <c r="F18" s="105"/>
      <c r="G18" s="105"/>
      <c r="H18" s="105"/>
      <c r="I18" s="105"/>
      <c r="J18" s="105"/>
      <c r="K18" s="105"/>
      <c r="L18" s="105"/>
      <c r="M18" s="105"/>
      <c r="N18" s="105"/>
      <c r="O18" s="105"/>
      <c r="P18" s="105"/>
      <c r="Q18" s="105"/>
      <c r="R18" s="105"/>
      <c r="S18" s="105"/>
      <c r="T18" s="105"/>
      <c r="U18" s="105"/>
      <c r="V18" s="105"/>
      <c r="W18" s="162"/>
      <c r="X18" s="156"/>
      <c r="Y18" s="156"/>
      <c r="Z18" s="156"/>
      <c r="AA18" s="156"/>
      <c r="AB18" s="156"/>
      <c r="AC18" s="156"/>
    </row>
    <row r="19" spans="1:29" s="6" customFormat="1" ht="12.75" customHeight="1" x14ac:dyDescent="0.2">
      <c r="A19" s="15">
        <f t="shared" si="0"/>
        <v>7</v>
      </c>
      <c r="B19" s="161"/>
      <c r="C19" s="105"/>
      <c r="D19" s="105"/>
      <c r="E19" s="105"/>
      <c r="F19" s="105"/>
      <c r="G19" s="105"/>
      <c r="H19" s="105"/>
      <c r="I19" s="105"/>
      <c r="J19" s="105"/>
      <c r="K19" s="105"/>
      <c r="L19" s="105"/>
      <c r="M19" s="105"/>
      <c r="N19" s="105"/>
      <c r="O19" s="105"/>
      <c r="P19" s="105"/>
      <c r="Q19" s="105"/>
      <c r="R19" s="105"/>
      <c r="S19" s="105"/>
      <c r="T19" s="105"/>
      <c r="U19" s="105"/>
      <c r="V19" s="105"/>
      <c r="W19" s="162"/>
      <c r="X19" s="156"/>
      <c r="Y19" s="156"/>
      <c r="Z19" s="156"/>
      <c r="AA19" s="156"/>
      <c r="AB19" s="156"/>
      <c r="AC19" s="156"/>
    </row>
    <row r="20" spans="1:29" s="6" customFormat="1" ht="12.75" customHeight="1" x14ac:dyDescent="0.2">
      <c r="A20" s="15">
        <f t="shared" si="0"/>
        <v>8</v>
      </c>
      <c r="B20" s="161"/>
      <c r="C20" s="105"/>
      <c r="D20" s="105"/>
      <c r="E20" s="105"/>
      <c r="F20" s="105"/>
      <c r="G20" s="105"/>
      <c r="H20" s="105"/>
      <c r="I20" s="105"/>
      <c r="J20" s="105"/>
      <c r="K20" s="105"/>
      <c r="L20" s="105"/>
      <c r="M20" s="105"/>
      <c r="N20" s="105"/>
      <c r="O20" s="105"/>
      <c r="P20" s="105"/>
      <c r="Q20" s="105"/>
      <c r="R20" s="105"/>
      <c r="S20" s="105"/>
      <c r="T20" s="105"/>
      <c r="U20" s="105"/>
      <c r="V20" s="105"/>
      <c r="W20" s="162"/>
      <c r="X20" s="156"/>
      <c r="Y20" s="156"/>
      <c r="Z20" s="156"/>
      <c r="AA20" s="156"/>
      <c r="AB20" s="156"/>
      <c r="AC20" s="156"/>
    </row>
    <row r="21" spans="1:29" s="6" customFormat="1" ht="12.75" customHeight="1" x14ac:dyDescent="0.2">
      <c r="A21" s="15">
        <f t="shared" si="0"/>
        <v>9</v>
      </c>
      <c r="B21" s="161"/>
      <c r="C21" s="105"/>
      <c r="D21" s="105"/>
      <c r="E21" s="105"/>
      <c r="F21" s="105"/>
      <c r="G21" s="105"/>
      <c r="H21" s="105"/>
      <c r="I21" s="105"/>
      <c r="J21" s="105"/>
      <c r="K21" s="105"/>
      <c r="L21" s="105"/>
      <c r="M21" s="105"/>
      <c r="N21" s="105"/>
      <c r="O21" s="105"/>
      <c r="P21" s="105"/>
      <c r="Q21" s="105"/>
      <c r="R21" s="105"/>
      <c r="S21" s="105"/>
      <c r="T21" s="105"/>
      <c r="U21" s="105"/>
      <c r="V21" s="105"/>
      <c r="W21" s="162"/>
      <c r="X21" s="156"/>
      <c r="Y21" s="156"/>
      <c r="Z21" s="156"/>
      <c r="AA21" s="156"/>
      <c r="AB21" s="156"/>
      <c r="AC21" s="156"/>
    </row>
    <row r="22" spans="1:29" s="6" customFormat="1" ht="12.75" customHeight="1" x14ac:dyDescent="0.2">
      <c r="A22" s="17" t="s">
        <v>101</v>
      </c>
      <c r="B22" s="157" t="s">
        <v>166</v>
      </c>
      <c r="C22" s="157"/>
      <c r="D22" s="157"/>
      <c r="E22" s="157"/>
      <c r="F22" s="157"/>
      <c r="G22" s="157"/>
      <c r="H22" s="157"/>
      <c r="I22" s="157"/>
      <c r="J22" s="157"/>
      <c r="K22" s="157"/>
      <c r="L22" s="157"/>
      <c r="M22" s="157"/>
      <c r="N22" s="157"/>
      <c r="O22" s="157"/>
      <c r="P22" s="157"/>
      <c r="Q22" s="157"/>
      <c r="R22" s="157"/>
      <c r="S22" s="157"/>
      <c r="T22" s="157"/>
      <c r="U22" s="157"/>
      <c r="V22" s="157"/>
      <c r="W22" s="157"/>
      <c r="X22" s="160">
        <f>SUM(X23:AC31)</f>
        <v>0</v>
      </c>
      <c r="Y22" s="160"/>
      <c r="Z22" s="160"/>
      <c r="AA22" s="160"/>
      <c r="AB22" s="160"/>
      <c r="AC22" s="160"/>
    </row>
    <row r="23" spans="1:29" s="6" customFormat="1" ht="12.75" customHeight="1" x14ac:dyDescent="0.2">
      <c r="A23" s="15">
        <v>1</v>
      </c>
      <c r="B23" s="161"/>
      <c r="C23" s="105"/>
      <c r="D23" s="105"/>
      <c r="E23" s="105"/>
      <c r="F23" s="105"/>
      <c r="G23" s="105"/>
      <c r="H23" s="105"/>
      <c r="I23" s="105"/>
      <c r="J23" s="105"/>
      <c r="K23" s="105"/>
      <c r="L23" s="105"/>
      <c r="M23" s="105"/>
      <c r="N23" s="105"/>
      <c r="O23" s="105"/>
      <c r="P23" s="105"/>
      <c r="Q23" s="105"/>
      <c r="R23" s="105"/>
      <c r="S23" s="105"/>
      <c r="T23" s="105"/>
      <c r="U23" s="105"/>
      <c r="V23" s="105"/>
      <c r="W23" s="162"/>
      <c r="X23" s="156"/>
      <c r="Y23" s="156"/>
      <c r="Z23" s="156"/>
      <c r="AA23" s="156"/>
      <c r="AB23" s="156"/>
      <c r="AC23" s="156"/>
    </row>
    <row r="24" spans="1:29" s="6" customFormat="1" ht="12.75" customHeight="1" x14ac:dyDescent="0.2">
      <c r="A24" s="15">
        <f>+A23+1</f>
        <v>2</v>
      </c>
      <c r="B24" s="161"/>
      <c r="C24" s="105"/>
      <c r="D24" s="105"/>
      <c r="E24" s="105"/>
      <c r="F24" s="105"/>
      <c r="G24" s="105"/>
      <c r="H24" s="105"/>
      <c r="I24" s="105"/>
      <c r="J24" s="105"/>
      <c r="K24" s="105"/>
      <c r="L24" s="105"/>
      <c r="M24" s="105"/>
      <c r="N24" s="105"/>
      <c r="O24" s="105"/>
      <c r="P24" s="105"/>
      <c r="Q24" s="105"/>
      <c r="R24" s="105"/>
      <c r="S24" s="105"/>
      <c r="T24" s="105"/>
      <c r="U24" s="105"/>
      <c r="V24" s="105"/>
      <c r="W24" s="162"/>
      <c r="X24" s="156"/>
      <c r="Y24" s="156"/>
      <c r="Z24" s="156"/>
      <c r="AA24" s="156"/>
      <c r="AB24" s="156"/>
      <c r="AC24" s="156"/>
    </row>
    <row r="25" spans="1:29" s="6" customFormat="1" ht="12.75" customHeight="1" x14ac:dyDescent="0.2">
      <c r="A25" s="15">
        <f t="shared" ref="A25:A31" si="1">+A24+1</f>
        <v>3</v>
      </c>
      <c r="B25" s="161"/>
      <c r="C25" s="105"/>
      <c r="D25" s="105"/>
      <c r="E25" s="105"/>
      <c r="F25" s="105"/>
      <c r="G25" s="105"/>
      <c r="H25" s="105"/>
      <c r="I25" s="105"/>
      <c r="J25" s="105"/>
      <c r="K25" s="105"/>
      <c r="L25" s="105"/>
      <c r="M25" s="105"/>
      <c r="N25" s="105"/>
      <c r="O25" s="105"/>
      <c r="P25" s="105"/>
      <c r="Q25" s="105"/>
      <c r="R25" s="105"/>
      <c r="S25" s="105"/>
      <c r="T25" s="105"/>
      <c r="U25" s="105"/>
      <c r="V25" s="105"/>
      <c r="W25" s="162"/>
      <c r="X25" s="156"/>
      <c r="Y25" s="156"/>
      <c r="Z25" s="156"/>
      <c r="AA25" s="156"/>
      <c r="AB25" s="156"/>
      <c r="AC25" s="156"/>
    </row>
    <row r="26" spans="1:29" s="6" customFormat="1" ht="12.75" customHeight="1" x14ac:dyDescent="0.2">
      <c r="A26" s="15">
        <f t="shared" si="1"/>
        <v>4</v>
      </c>
      <c r="B26" s="161"/>
      <c r="C26" s="105"/>
      <c r="D26" s="105"/>
      <c r="E26" s="105"/>
      <c r="F26" s="105"/>
      <c r="G26" s="105"/>
      <c r="H26" s="105"/>
      <c r="I26" s="105"/>
      <c r="J26" s="105"/>
      <c r="K26" s="105"/>
      <c r="L26" s="105"/>
      <c r="M26" s="105"/>
      <c r="N26" s="105"/>
      <c r="O26" s="105"/>
      <c r="P26" s="105"/>
      <c r="Q26" s="105"/>
      <c r="R26" s="105"/>
      <c r="S26" s="105"/>
      <c r="T26" s="105"/>
      <c r="U26" s="105"/>
      <c r="V26" s="105"/>
      <c r="W26" s="162"/>
      <c r="X26" s="156"/>
      <c r="Y26" s="156"/>
      <c r="Z26" s="156"/>
      <c r="AA26" s="156"/>
      <c r="AB26" s="156"/>
      <c r="AC26" s="156"/>
    </row>
    <row r="27" spans="1:29" s="6" customFormat="1" ht="12.75" customHeight="1" x14ac:dyDescent="0.2">
      <c r="A27" s="15">
        <f t="shared" si="1"/>
        <v>5</v>
      </c>
      <c r="B27" s="161"/>
      <c r="C27" s="105"/>
      <c r="D27" s="105"/>
      <c r="E27" s="105"/>
      <c r="F27" s="105"/>
      <c r="G27" s="105"/>
      <c r="H27" s="105"/>
      <c r="I27" s="105"/>
      <c r="J27" s="105"/>
      <c r="K27" s="105"/>
      <c r="L27" s="105"/>
      <c r="M27" s="105"/>
      <c r="N27" s="105"/>
      <c r="O27" s="105"/>
      <c r="P27" s="105"/>
      <c r="Q27" s="105"/>
      <c r="R27" s="105"/>
      <c r="S27" s="105"/>
      <c r="T27" s="105"/>
      <c r="U27" s="105"/>
      <c r="V27" s="105"/>
      <c r="W27" s="162"/>
      <c r="X27" s="156"/>
      <c r="Y27" s="156"/>
      <c r="Z27" s="156"/>
      <c r="AA27" s="156"/>
      <c r="AB27" s="156"/>
      <c r="AC27" s="156"/>
    </row>
    <row r="28" spans="1:29" s="6" customFormat="1" ht="12.75" customHeight="1" x14ac:dyDescent="0.2">
      <c r="A28" s="15">
        <f t="shared" si="1"/>
        <v>6</v>
      </c>
      <c r="B28" s="161"/>
      <c r="C28" s="105"/>
      <c r="D28" s="105"/>
      <c r="E28" s="105"/>
      <c r="F28" s="105"/>
      <c r="G28" s="105"/>
      <c r="H28" s="105"/>
      <c r="I28" s="105"/>
      <c r="J28" s="105"/>
      <c r="K28" s="105"/>
      <c r="L28" s="105"/>
      <c r="M28" s="105"/>
      <c r="N28" s="105"/>
      <c r="O28" s="105"/>
      <c r="P28" s="105"/>
      <c r="Q28" s="105"/>
      <c r="R28" s="105"/>
      <c r="S28" s="105"/>
      <c r="T28" s="105"/>
      <c r="U28" s="105"/>
      <c r="V28" s="105"/>
      <c r="W28" s="162"/>
      <c r="X28" s="156"/>
      <c r="Y28" s="156"/>
      <c r="Z28" s="156"/>
      <c r="AA28" s="156"/>
      <c r="AB28" s="156"/>
      <c r="AC28" s="156"/>
    </row>
    <row r="29" spans="1:29" s="6" customFormat="1" ht="12.75" customHeight="1" x14ac:dyDescent="0.2">
      <c r="A29" s="15">
        <f t="shared" si="1"/>
        <v>7</v>
      </c>
      <c r="B29" s="161"/>
      <c r="C29" s="105"/>
      <c r="D29" s="105"/>
      <c r="E29" s="105"/>
      <c r="F29" s="105"/>
      <c r="G29" s="105"/>
      <c r="H29" s="105"/>
      <c r="I29" s="105"/>
      <c r="J29" s="105"/>
      <c r="K29" s="105"/>
      <c r="L29" s="105"/>
      <c r="M29" s="105"/>
      <c r="N29" s="105"/>
      <c r="O29" s="105"/>
      <c r="P29" s="105"/>
      <c r="Q29" s="105"/>
      <c r="R29" s="105"/>
      <c r="S29" s="105"/>
      <c r="T29" s="105"/>
      <c r="U29" s="105"/>
      <c r="V29" s="105"/>
      <c r="W29" s="162"/>
      <c r="X29" s="156"/>
      <c r="Y29" s="156"/>
      <c r="Z29" s="156"/>
      <c r="AA29" s="156"/>
      <c r="AB29" s="156"/>
      <c r="AC29" s="156"/>
    </row>
    <row r="30" spans="1:29" s="6" customFormat="1" ht="12.75" customHeight="1" x14ac:dyDescent="0.2">
      <c r="A30" s="15">
        <f t="shared" si="1"/>
        <v>8</v>
      </c>
      <c r="B30" s="161"/>
      <c r="C30" s="105"/>
      <c r="D30" s="105"/>
      <c r="E30" s="105"/>
      <c r="F30" s="105"/>
      <c r="G30" s="105"/>
      <c r="H30" s="105"/>
      <c r="I30" s="105"/>
      <c r="J30" s="105"/>
      <c r="K30" s="105"/>
      <c r="L30" s="105"/>
      <c r="M30" s="105"/>
      <c r="N30" s="105"/>
      <c r="O30" s="105"/>
      <c r="P30" s="105"/>
      <c r="Q30" s="105"/>
      <c r="R30" s="105"/>
      <c r="S30" s="105"/>
      <c r="T30" s="105"/>
      <c r="U30" s="105"/>
      <c r="V30" s="105"/>
      <c r="W30" s="162"/>
      <c r="X30" s="156"/>
      <c r="Y30" s="156"/>
      <c r="Z30" s="156"/>
      <c r="AA30" s="156"/>
      <c r="AB30" s="156"/>
      <c r="AC30" s="156"/>
    </row>
    <row r="31" spans="1:29" s="6" customFormat="1" ht="12.75" customHeight="1" x14ac:dyDescent="0.2">
      <c r="A31" s="15">
        <f t="shared" si="1"/>
        <v>9</v>
      </c>
      <c r="B31" s="161"/>
      <c r="C31" s="105"/>
      <c r="D31" s="105"/>
      <c r="E31" s="105"/>
      <c r="F31" s="105"/>
      <c r="G31" s="105"/>
      <c r="H31" s="105"/>
      <c r="I31" s="105"/>
      <c r="J31" s="105"/>
      <c r="K31" s="105"/>
      <c r="L31" s="105"/>
      <c r="M31" s="105"/>
      <c r="N31" s="105"/>
      <c r="O31" s="105"/>
      <c r="P31" s="105"/>
      <c r="Q31" s="105"/>
      <c r="R31" s="105"/>
      <c r="S31" s="105"/>
      <c r="T31" s="105"/>
      <c r="U31" s="105"/>
      <c r="V31" s="105"/>
      <c r="W31" s="162"/>
      <c r="X31" s="156"/>
      <c r="Y31" s="156"/>
      <c r="Z31" s="156"/>
      <c r="AA31" s="156"/>
      <c r="AB31" s="156"/>
      <c r="AC31" s="156"/>
    </row>
    <row r="32" spans="1:29" s="6" customFormat="1" ht="12.75" customHeight="1" x14ac:dyDescent="0.2">
      <c r="A32" s="158" t="s">
        <v>167</v>
      </c>
      <c r="B32" s="134"/>
      <c r="C32" s="134"/>
      <c r="D32" s="134"/>
      <c r="E32" s="134"/>
      <c r="F32" s="134"/>
      <c r="G32" s="134"/>
      <c r="H32" s="134"/>
      <c r="I32" s="134"/>
      <c r="J32" s="134"/>
      <c r="K32" s="134"/>
      <c r="L32" s="134"/>
      <c r="M32" s="134"/>
      <c r="N32" s="134"/>
      <c r="O32" s="134"/>
      <c r="P32" s="134"/>
      <c r="Q32" s="134"/>
      <c r="R32" s="134"/>
      <c r="S32" s="134"/>
      <c r="T32" s="134"/>
      <c r="U32" s="134"/>
      <c r="V32" s="134"/>
      <c r="W32" s="159"/>
      <c r="X32" s="160">
        <f>X22+X12</f>
        <v>0</v>
      </c>
      <c r="Y32" s="160"/>
      <c r="Z32" s="160"/>
      <c r="AA32" s="160"/>
      <c r="AB32" s="160"/>
      <c r="AC32" s="160"/>
    </row>
    <row r="33" spans="1:29" s="6" customFormat="1" ht="12.75" customHeight="1" x14ac:dyDescent="0.2">
      <c r="A33" s="157" t="s">
        <v>168</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row>
    <row r="34" spans="1:29" s="6" customFormat="1" ht="12.75" customHeight="1" x14ac:dyDescent="0.2">
      <c r="A34" s="75" t="s">
        <v>169</v>
      </c>
      <c r="B34" s="76"/>
      <c r="C34" s="76"/>
      <c r="D34" s="76"/>
      <c r="E34" s="76"/>
      <c r="F34" s="76"/>
      <c r="G34" s="76"/>
      <c r="H34" s="76"/>
      <c r="I34" s="76"/>
      <c r="J34" s="76"/>
      <c r="K34" s="76"/>
      <c r="L34" s="76"/>
      <c r="M34" s="76"/>
      <c r="N34" s="76"/>
      <c r="O34" s="76"/>
      <c r="P34" s="76"/>
      <c r="Q34" s="76"/>
      <c r="R34" s="76"/>
      <c r="S34" s="76"/>
      <c r="T34" s="76"/>
      <c r="U34" s="76"/>
      <c r="V34" s="76"/>
      <c r="W34" s="163"/>
      <c r="X34" s="160">
        <f>+X22</f>
        <v>0</v>
      </c>
      <c r="Y34" s="160"/>
      <c r="Z34" s="160"/>
      <c r="AA34" s="160"/>
      <c r="AB34" s="160"/>
      <c r="AC34" s="160"/>
    </row>
    <row r="35" spans="1:29" s="6" customFormat="1" ht="12.75" customHeight="1" x14ac:dyDescent="0.2">
      <c r="A35" s="75" t="s">
        <v>170</v>
      </c>
      <c r="B35" s="76"/>
      <c r="C35" s="76"/>
      <c r="D35" s="76"/>
      <c r="E35" s="76"/>
      <c r="F35" s="76"/>
      <c r="G35" s="76"/>
      <c r="H35" s="76"/>
      <c r="I35" s="76"/>
      <c r="J35" s="76"/>
      <c r="K35" s="76"/>
      <c r="L35" s="76"/>
      <c r="M35" s="76"/>
      <c r="N35" s="76"/>
      <c r="O35" s="76"/>
      <c r="P35" s="76"/>
      <c r="Q35" s="76"/>
      <c r="R35" s="76"/>
      <c r="S35" s="76"/>
      <c r="T35" s="76"/>
      <c r="U35" s="76"/>
      <c r="V35" s="76"/>
      <c r="W35" s="163"/>
      <c r="X35" s="160">
        <f>+X12</f>
        <v>0</v>
      </c>
      <c r="Y35" s="160"/>
      <c r="Z35" s="160"/>
      <c r="AA35" s="160"/>
      <c r="AB35" s="160"/>
      <c r="AC35" s="160"/>
    </row>
    <row r="36" spans="1:29" s="6" customFormat="1" ht="12.75" customHeight="1" x14ac:dyDescent="0.2">
      <c r="A36" s="75" t="s">
        <v>171</v>
      </c>
      <c r="B36" s="76"/>
      <c r="C36" s="76"/>
      <c r="D36" s="76"/>
      <c r="E36" s="76"/>
      <c r="F36" s="76"/>
      <c r="G36" s="76"/>
      <c r="H36" s="76"/>
      <c r="I36" s="76"/>
      <c r="J36" s="76"/>
      <c r="K36" s="76"/>
      <c r="L36" s="76"/>
      <c r="M36" s="76"/>
      <c r="N36" s="76"/>
      <c r="O36" s="76"/>
      <c r="P36" s="76"/>
      <c r="Q36" s="76"/>
      <c r="R36" s="76"/>
      <c r="S36" s="76"/>
      <c r="T36" s="76"/>
      <c r="U36" s="76"/>
      <c r="V36" s="76"/>
      <c r="W36" s="163"/>
      <c r="X36" s="160">
        <f>X34+X35</f>
        <v>0</v>
      </c>
      <c r="Y36" s="160"/>
      <c r="Z36" s="160"/>
      <c r="AA36" s="160"/>
      <c r="AB36" s="160"/>
      <c r="AC36" s="160"/>
    </row>
    <row r="37" spans="1:29" ht="4.5" customHeight="1" x14ac:dyDescent="0.25"/>
    <row r="38" spans="1:29" s="6" customFormat="1" ht="12.75" customHeight="1" x14ac:dyDescent="0.2">
      <c r="B38" s="164" t="s">
        <v>172</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1:29" s="6" customFormat="1" ht="12.75" customHeight="1" x14ac:dyDescent="0.2">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1:29" ht="4.5" customHeight="1" x14ac:dyDescent="0.25"/>
    <row r="41" spans="1:29" s="6" customFormat="1" ht="12.75" customHeight="1" x14ac:dyDescent="0.2">
      <c r="B41" s="164" t="s">
        <v>173</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row>
    <row r="42" spans="1:29" s="6" customFormat="1" ht="12.75" customHeight="1" x14ac:dyDescent="0.2">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row>
    <row r="43" spans="1:29" ht="4.5" customHeight="1" x14ac:dyDescent="0.25"/>
    <row r="44" spans="1:29" s="6" customFormat="1" ht="12.75" customHeight="1" x14ac:dyDescent="0.2">
      <c r="B44" s="164" t="s">
        <v>174</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row>
    <row r="45" spans="1:29" s="6" customFormat="1" ht="12.75" customHeight="1" x14ac:dyDescent="0.2">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row>
    <row r="46" spans="1:29" s="6" customFormat="1" ht="12.75" customHeight="1" x14ac:dyDescent="0.2"/>
    <row r="47" spans="1:29" s="6" customFormat="1" ht="12.75" customHeight="1" x14ac:dyDescent="0.2"/>
    <row r="48" spans="1:29" s="6" customFormat="1" ht="12.75" customHeight="1" x14ac:dyDescent="0.2"/>
    <row r="49" s="6" customFormat="1" ht="12.75" customHeight="1" x14ac:dyDescent="0.2"/>
    <row r="50" s="6" customFormat="1" ht="12.75" customHeight="1" x14ac:dyDescent="0.2"/>
    <row r="51" s="6" customFormat="1" ht="12.75" customHeight="1" x14ac:dyDescent="0.2"/>
    <row r="52" s="6" customFormat="1" ht="12.75" customHeight="1" x14ac:dyDescent="0.2"/>
    <row r="53" s="6" customFormat="1" ht="12.75" customHeight="1" x14ac:dyDescent="0.2"/>
    <row r="54" s="6" customFormat="1" ht="12.75" customHeight="1" x14ac:dyDescent="0.2"/>
    <row r="55" s="6" customFormat="1" ht="12.75" customHeight="1" x14ac:dyDescent="0.2"/>
    <row r="56" s="6" customFormat="1" ht="12.75" customHeight="1" x14ac:dyDescent="0.2"/>
    <row r="57" s="6" customFormat="1" ht="12.75" customHeight="1" x14ac:dyDescent="0.2"/>
    <row r="58" s="6" customFormat="1" ht="12.75" customHeight="1" x14ac:dyDescent="0.2"/>
    <row r="59" s="6" customFormat="1" ht="12.75" customHeight="1" x14ac:dyDescent="0.2"/>
    <row r="60" s="6" customFormat="1" ht="12.75" customHeight="1" x14ac:dyDescent="0.2"/>
    <row r="61" s="6" customFormat="1" ht="12.75" customHeight="1" x14ac:dyDescent="0.2"/>
    <row r="62" s="6" customFormat="1" ht="12.75" customHeight="1" x14ac:dyDescent="0.2"/>
    <row r="63" s="6" customFormat="1" ht="12.75" customHeight="1" x14ac:dyDescent="0.2"/>
    <row r="64" s="6" customFormat="1" ht="12.75" customHeight="1" x14ac:dyDescent="0.2"/>
    <row r="65" s="6" customFormat="1" ht="12.75" customHeight="1" x14ac:dyDescent="0.2"/>
    <row r="66" s="6" customFormat="1" ht="12.75" customHeight="1" x14ac:dyDescent="0.2"/>
    <row r="67" s="6" customFormat="1" ht="12.75" customHeight="1" x14ac:dyDescent="0.2"/>
    <row r="68" s="6" customFormat="1" ht="12.75" customHeight="1" x14ac:dyDescent="0.2"/>
    <row r="69" s="6" customFormat="1" ht="12.75" customHeight="1" x14ac:dyDescent="0.2"/>
    <row r="70" s="6" customFormat="1" ht="12.75" customHeight="1" x14ac:dyDescent="0.2"/>
    <row r="71" s="6" customFormat="1" ht="12.75" customHeight="1" x14ac:dyDescent="0.2"/>
    <row r="72" s="6" customFormat="1" ht="12.75" customHeight="1" x14ac:dyDescent="0.2"/>
    <row r="73" s="6" customFormat="1" ht="12.75" customHeight="1" x14ac:dyDescent="0.2"/>
    <row r="74" s="6" customFormat="1" ht="12.75" customHeight="1" x14ac:dyDescent="0.2"/>
    <row r="75" s="6" customFormat="1" ht="12.75" customHeight="1" x14ac:dyDescent="0.2"/>
    <row r="76" s="6" customFormat="1" ht="12.75" customHeight="1" x14ac:dyDescent="0.2"/>
    <row r="77" s="6" customFormat="1" ht="12.75" customHeight="1" x14ac:dyDescent="0.2"/>
    <row r="78" s="6" customFormat="1" ht="12.75" customHeight="1" x14ac:dyDescent="0.2"/>
    <row r="79" s="6" customFormat="1" ht="12.75" customHeight="1" x14ac:dyDescent="0.2"/>
    <row r="80" s="6" customFormat="1" ht="12.75" customHeight="1" x14ac:dyDescent="0.2"/>
    <row r="81" s="6" customFormat="1" ht="12.75" customHeight="1" x14ac:dyDescent="0.2"/>
    <row r="82" s="6" customFormat="1" ht="12.75" customHeight="1" x14ac:dyDescent="0.2"/>
    <row r="83" s="6" customFormat="1" ht="12.75" customHeight="1" x14ac:dyDescent="0.2"/>
    <row r="84" s="6" customFormat="1" ht="12.75" customHeight="1" x14ac:dyDescent="0.2"/>
    <row r="85" s="6" customFormat="1" ht="12.75" customHeight="1" x14ac:dyDescent="0.2"/>
    <row r="86" s="6" customFormat="1" ht="12.75" customHeight="1" x14ac:dyDescent="0.2"/>
    <row r="87" s="6" customFormat="1" ht="12.75" customHeight="1" x14ac:dyDescent="0.2"/>
    <row r="88" s="6" customFormat="1" ht="12.75" customHeight="1" x14ac:dyDescent="0.2"/>
    <row r="89" s="6" customFormat="1" ht="12.75" customHeight="1" x14ac:dyDescent="0.2"/>
    <row r="90" s="6" customFormat="1" ht="12.75" customHeight="1" x14ac:dyDescent="0.2"/>
    <row r="91" s="6" customFormat="1" ht="12.75" customHeight="1" x14ac:dyDescent="0.2"/>
    <row r="92" s="6" customFormat="1" ht="12.75" customHeight="1" x14ac:dyDescent="0.2"/>
    <row r="93" s="6" customFormat="1" ht="12.75" customHeight="1" x14ac:dyDescent="0.2"/>
    <row r="94" s="6" customFormat="1" ht="12.75" customHeight="1" x14ac:dyDescent="0.2"/>
    <row r="95" s="6" customFormat="1" ht="12.75" customHeight="1" x14ac:dyDescent="0.2"/>
    <row r="96"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ht="12.75" customHeight="1" x14ac:dyDescent="0.2"/>
    <row r="106" s="6" customFormat="1" ht="12.75" customHeight="1" x14ac:dyDescent="0.2"/>
    <row r="107" s="6" customFormat="1" ht="12.75" customHeight="1" x14ac:dyDescent="0.2"/>
    <row r="108" s="6" customFormat="1" ht="12.75" customHeight="1" x14ac:dyDescent="0.2"/>
    <row r="109" s="6" customFormat="1" ht="12.75" customHeight="1" x14ac:dyDescent="0.2"/>
    <row r="110" s="6" customFormat="1" ht="12.75" customHeight="1" x14ac:dyDescent="0.2"/>
    <row r="111" s="6" customFormat="1" ht="12.75" customHeight="1" x14ac:dyDescent="0.2"/>
    <row r="112" s="6" customFormat="1" ht="12.75" customHeight="1" x14ac:dyDescent="0.2"/>
    <row r="113" s="6" customFormat="1" ht="12.75" customHeight="1" x14ac:dyDescent="0.2"/>
    <row r="114" s="6" customFormat="1" ht="12.75" customHeigh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6" customFormat="1" ht="12.75" customHeight="1" x14ac:dyDescent="0.2"/>
    <row r="162" s="6" customFormat="1" ht="12.75" customHeight="1" x14ac:dyDescent="0.2"/>
    <row r="163" s="6" customFormat="1" ht="12.75" customHeight="1" x14ac:dyDescent="0.2"/>
    <row r="164" s="6" customFormat="1" ht="12.75" customHeight="1" x14ac:dyDescent="0.2"/>
    <row r="165" s="6" customFormat="1" ht="12.75" customHeight="1" x14ac:dyDescent="0.2"/>
    <row r="166" s="6" customFormat="1" ht="12.75" customHeight="1" x14ac:dyDescent="0.2"/>
    <row r="167" s="6" customFormat="1" ht="12.75" customHeight="1" x14ac:dyDescent="0.2"/>
    <row r="168" s="6" customFormat="1" ht="12.75" customHeight="1" x14ac:dyDescent="0.2"/>
    <row r="169" s="6" customFormat="1" ht="12.75" customHeight="1" x14ac:dyDescent="0.2"/>
    <row r="170" s="6" customFormat="1" ht="12.75" customHeight="1" x14ac:dyDescent="0.2"/>
    <row r="171" s="6" customFormat="1" ht="12.75" customHeight="1" x14ac:dyDescent="0.2"/>
    <row r="172" s="6" customFormat="1" ht="12.75" customHeight="1" x14ac:dyDescent="0.2"/>
    <row r="173" s="6" customFormat="1" ht="12.75" customHeight="1" x14ac:dyDescent="0.2"/>
    <row r="174" s="6" customFormat="1" ht="12.75" customHeight="1" x14ac:dyDescent="0.2"/>
    <row r="175" s="6" customFormat="1" ht="12.75" customHeight="1" x14ac:dyDescent="0.2"/>
    <row r="176" s="6" customFormat="1" ht="12.75" customHeight="1" x14ac:dyDescent="0.2"/>
    <row r="177" s="6" customFormat="1" ht="12.75" customHeight="1" x14ac:dyDescent="0.2"/>
    <row r="178" s="6" customFormat="1" ht="12.75" customHeight="1" x14ac:dyDescent="0.2"/>
    <row r="179" s="6" customFormat="1" ht="12.75" customHeight="1" x14ac:dyDescent="0.2"/>
    <row r="180" s="6" customFormat="1" ht="12.75" customHeight="1" x14ac:dyDescent="0.2"/>
    <row r="181" s="6" customFormat="1" ht="12.75" customHeight="1" x14ac:dyDescent="0.2"/>
    <row r="182" s="6" customFormat="1" ht="12.75" customHeight="1" x14ac:dyDescent="0.2"/>
    <row r="183" s="6" customFormat="1" ht="12.75" customHeight="1" x14ac:dyDescent="0.2"/>
    <row r="184" s="6" customFormat="1" ht="12.75" customHeight="1" x14ac:dyDescent="0.2"/>
    <row r="185" s="6" customFormat="1" ht="12.75" customHeight="1" x14ac:dyDescent="0.2"/>
    <row r="186" s="6" customFormat="1" ht="12.75" customHeight="1" x14ac:dyDescent="0.2"/>
    <row r="187" s="6" customFormat="1" ht="12.75" customHeight="1" x14ac:dyDescent="0.2"/>
    <row r="188" s="6" customFormat="1" ht="12.75" customHeight="1" x14ac:dyDescent="0.2"/>
    <row r="189" s="6" customFormat="1" ht="12.75" customHeight="1" x14ac:dyDescent="0.2"/>
    <row r="190" s="6" customFormat="1" ht="12.75" customHeight="1" x14ac:dyDescent="0.2"/>
    <row r="191" s="6" customFormat="1" ht="12.75" customHeight="1" x14ac:dyDescent="0.2"/>
    <row r="192"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sheetData>
  <sheetProtection algorithmName="SHA-512" hashValue="Sod7JJX88IYVbUDgVHKBAkAuOgkVcsUa3MJJLzDkxvepLJPkTyP+TjL9p5AM2lW1VCkGqYG9yGLS2lEe70Nidg==" saltValue="Odt4dvx0k6x1jQl/H1mUxA==" spinCount="100000" sheet="1" objects="1" scenarios="1"/>
  <mergeCells count="59">
    <mergeCell ref="B44:AB45"/>
    <mergeCell ref="A35:W35"/>
    <mergeCell ref="X35:AC35"/>
    <mergeCell ref="A36:W36"/>
    <mergeCell ref="X36:AC36"/>
    <mergeCell ref="B38:AB39"/>
    <mergeCell ref="B41:AB42"/>
    <mergeCell ref="A32:W32"/>
    <mergeCell ref="X32:AC32"/>
    <mergeCell ref="A34:W34"/>
    <mergeCell ref="A33:AC33"/>
    <mergeCell ref="X34:AC34"/>
    <mergeCell ref="B29:W29"/>
    <mergeCell ref="X29:AC29"/>
    <mergeCell ref="B30:W30"/>
    <mergeCell ref="X30:AC30"/>
    <mergeCell ref="B31:W31"/>
    <mergeCell ref="X31:AC31"/>
    <mergeCell ref="B26:W26"/>
    <mergeCell ref="X26:AC26"/>
    <mergeCell ref="B27:W27"/>
    <mergeCell ref="X27:AC27"/>
    <mergeCell ref="B28:W28"/>
    <mergeCell ref="X28:AC28"/>
    <mergeCell ref="B23:W23"/>
    <mergeCell ref="X23:AC23"/>
    <mergeCell ref="B24:W24"/>
    <mergeCell ref="X24:AC24"/>
    <mergeCell ref="B25:W25"/>
    <mergeCell ref="X25:AC25"/>
    <mergeCell ref="B16:W16"/>
    <mergeCell ref="B17:W17"/>
    <mergeCell ref="B22:W22"/>
    <mergeCell ref="X22:AC22"/>
    <mergeCell ref="X16:AC16"/>
    <mergeCell ref="X17:AC17"/>
    <mergeCell ref="X18:AC18"/>
    <mergeCell ref="X19:AC19"/>
    <mergeCell ref="B18:W18"/>
    <mergeCell ref="B19:W19"/>
    <mergeCell ref="B20:W20"/>
    <mergeCell ref="X20:AC20"/>
    <mergeCell ref="B21:W21"/>
    <mergeCell ref="X21:AC21"/>
    <mergeCell ref="X15:AC15"/>
    <mergeCell ref="G1:X2"/>
    <mergeCell ref="K4:T4"/>
    <mergeCell ref="I6:V7"/>
    <mergeCell ref="A9:C9"/>
    <mergeCell ref="E9:M9"/>
    <mergeCell ref="X11:AC11"/>
    <mergeCell ref="B12:W12"/>
    <mergeCell ref="A11:W11"/>
    <mergeCell ref="X12:AC12"/>
    <mergeCell ref="X13:AC13"/>
    <mergeCell ref="X14:AC14"/>
    <mergeCell ref="B13:W13"/>
    <mergeCell ref="B14:W14"/>
    <mergeCell ref="B15:W15"/>
  </mergeCells>
  <pageMargins left="0.70866141732283472" right="0.59055118110236227" top="0.94488188976377963" bottom="0.9055118110236221" header="0.19685039370078741" footer="0.19685039370078741"/>
  <pageSetup paperSize="9" orientation="portrait" r:id="rId1"/>
  <headerFooter>
    <oddHeader>&amp;L&amp;G&amp;CFormularz F01-T-P10
Wniosek Pożyczkowy&amp;RWydanie: 2
Obowiązuje od: 01.01.2024</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W1472"/>
  <sheetViews>
    <sheetView view="pageLayout" zoomScale="130" zoomScaleNormal="100" zoomScalePageLayoutView="130" workbookViewId="0">
      <selection activeCell="A346" sqref="A346"/>
    </sheetView>
  </sheetViews>
  <sheetFormatPr defaultColWidth="2.85546875" defaultRowHeight="15" x14ac:dyDescent="0.25"/>
  <cols>
    <col min="1" max="47" width="2.7109375" customWidth="1"/>
  </cols>
  <sheetData>
    <row r="1" spans="1:49" s="6" customFormat="1" ht="12.75" customHeight="1" x14ac:dyDescent="0.2">
      <c r="A1" s="76" t="s">
        <v>175</v>
      </c>
      <c r="B1" s="76"/>
      <c r="C1" s="76"/>
      <c r="D1" s="76"/>
      <c r="F1" s="76" t="s">
        <v>176</v>
      </c>
      <c r="G1" s="76"/>
      <c r="H1" s="76"/>
      <c r="I1" s="76"/>
      <c r="J1" s="76"/>
      <c r="K1" s="76"/>
      <c r="L1" s="76"/>
      <c r="M1" s="76"/>
      <c r="N1" s="76"/>
      <c r="O1" s="76"/>
      <c r="P1" s="76"/>
      <c r="Q1" s="76"/>
      <c r="R1" s="76"/>
      <c r="S1" s="76"/>
    </row>
    <row r="2" spans="1:49" ht="4.5" customHeight="1" x14ac:dyDescent="0.25"/>
    <row r="3" spans="1:49" s="6" customFormat="1" ht="12.75" customHeight="1" x14ac:dyDescent="0.2">
      <c r="A3" s="167" t="s">
        <v>147</v>
      </c>
      <c r="B3" s="168"/>
      <c r="C3" s="168"/>
      <c r="D3" s="168"/>
      <c r="E3" s="168"/>
      <c r="F3" s="168"/>
      <c r="G3" s="168"/>
      <c r="H3" s="168"/>
      <c r="I3" s="169"/>
      <c r="J3" s="165" t="s">
        <v>148</v>
      </c>
      <c r="K3" s="165"/>
      <c r="L3" s="165"/>
      <c r="M3" s="165" t="s">
        <v>149</v>
      </c>
      <c r="N3" s="165"/>
      <c r="O3" s="165"/>
      <c r="P3" s="165" t="s">
        <v>150</v>
      </c>
      <c r="Q3" s="165"/>
      <c r="R3" s="165"/>
      <c r="S3" s="165" t="s">
        <v>151</v>
      </c>
      <c r="T3" s="165"/>
      <c r="U3" s="165"/>
      <c r="V3" s="165" t="s">
        <v>152</v>
      </c>
      <c r="W3" s="165"/>
      <c r="X3" s="165"/>
      <c r="Y3" s="165" t="s">
        <v>153</v>
      </c>
      <c r="Z3" s="165"/>
      <c r="AA3" s="165"/>
      <c r="AB3" s="165" t="s">
        <v>154</v>
      </c>
      <c r="AC3" s="165"/>
      <c r="AD3" s="165"/>
      <c r="AE3" s="165" t="s">
        <v>155</v>
      </c>
      <c r="AF3" s="165"/>
      <c r="AG3" s="165"/>
      <c r="AH3" s="165" t="s">
        <v>156</v>
      </c>
      <c r="AI3" s="165"/>
      <c r="AJ3" s="165"/>
      <c r="AK3" s="167" t="s">
        <v>157</v>
      </c>
      <c r="AL3" s="168"/>
      <c r="AM3" s="169"/>
      <c r="AN3" s="167" t="s">
        <v>158</v>
      </c>
      <c r="AO3" s="168"/>
      <c r="AP3" s="169"/>
      <c r="AQ3" s="167" t="s">
        <v>159</v>
      </c>
      <c r="AR3" s="168"/>
      <c r="AS3" s="169"/>
      <c r="AT3" s="165" t="s">
        <v>160</v>
      </c>
      <c r="AU3" s="165"/>
      <c r="AV3" s="165"/>
      <c r="AW3" s="165"/>
    </row>
    <row r="4" spans="1:49" s="6" customFormat="1" ht="12.75" customHeight="1" x14ac:dyDescent="0.2">
      <c r="A4" s="185">
        <v>1</v>
      </c>
      <c r="B4" s="186"/>
      <c r="C4" s="182" t="s">
        <v>177</v>
      </c>
      <c r="D4" s="183"/>
      <c r="E4" s="183"/>
      <c r="F4" s="183"/>
      <c r="G4" s="183"/>
      <c r="H4" s="183"/>
      <c r="I4" s="184"/>
      <c r="J4" s="180"/>
      <c r="K4" s="180"/>
      <c r="L4" s="180"/>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70"/>
      <c r="AL4" s="171"/>
      <c r="AM4" s="172"/>
      <c r="AN4" s="170"/>
      <c r="AO4" s="171"/>
      <c r="AP4" s="172"/>
      <c r="AQ4" s="170"/>
      <c r="AR4" s="171"/>
      <c r="AS4" s="172"/>
      <c r="AT4" s="166">
        <f>+J4</f>
        <v>0</v>
      </c>
      <c r="AU4" s="166"/>
      <c r="AV4" s="166"/>
      <c r="AW4" s="166"/>
    </row>
    <row r="5" spans="1:49" s="6" customFormat="1" ht="12.2" customHeight="1" x14ac:dyDescent="0.2">
      <c r="A5" s="175">
        <f>A4+1.01</f>
        <v>2.0099999999999998</v>
      </c>
      <c r="B5" s="176"/>
      <c r="C5" s="177" t="s">
        <v>179</v>
      </c>
      <c r="D5" s="178"/>
      <c r="E5" s="178"/>
      <c r="F5" s="178"/>
      <c r="G5" s="178"/>
      <c r="H5" s="178"/>
      <c r="I5" s="179"/>
      <c r="J5" s="173"/>
      <c r="K5" s="173"/>
      <c r="L5" s="173"/>
      <c r="M5" s="173">
        <f t="shared" ref="M5" si="0">+J5</f>
        <v>0</v>
      </c>
      <c r="N5" s="173"/>
      <c r="O5" s="173"/>
      <c r="P5" s="173">
        <f t="shared" ref="P5" si="1">+M5</f>
        <v>0</v>
      </c>
      <c r="Q5" s="173"/>
      <c r="R5" s="173"/>
      <c r="S5" s="173">
        <f t="shared" ref="S5" si="2">+P5</f>
        <v>0</v>
      </c>
      <c r="T5" s="173"/>
      <c r="U5" s="173"/>
      <c r="V5" s="173">
        <f t="shared" ref="V5" si="3">+S5</f>
        <v>0</v>
      </c>
      <c r="W5" s="173"/>
      <c r="X5" s="173"/>
      <c r="Y5" s="173">
        <f t="shared" ref="Y5" si="4">+V5</f>
        <v>0</v>
      </c>
      <c r="Z5" s="173"/>
      <c r="AA5" s="173"/>
      <c r="AB5" s="173">
        <f t="shared" ref="AB5" si="5">+Y5</f>
        <v>0</v>
      </c>
      <c r="AC5" s="173"/>
      <c r="AD5" s="173"/>
      <c r="AE5" s="173">
        <f t="shared" ref="AE5" si="6">+AB5</f>
        <v>0</v>
      </c>
      <c r="AF5" s="173"/>
      <c r="AG5" s="173"/>
      <c r="AH5" s="173">
        <f t="shared" ref="AH5" si="7">+AE5</f>
        <v>0</v>
      </c>
      <c r="AI5" s="173"/>
      <c r="AJ5" s="173"/>
      <c r="AK5" s="173">
        <f t="shared" ref="AK5" si="8">+AH5</f>
        <v>0</v>
      </c>
      <c r="AL5" s="173"/>
      <c r="AM5" s="173"/>
      <c r="AN5" s="173">
        <f t="shared" ref="AN5" si="9">+AK5</f>
        <v>0</v>
      </c>
      <c r="AO5" s="173"/>
      <c r="AP5" s="173"/>
      <c r="AQ5" s="173">
        <f t="shared" ref="AQ5" si="10">+AN5</f>
        <v>0</v>
      </c>
      <c r="AR5" s="173"/>
      <c r="AS5" s="173"/>
      <c r="AT5" s="174">
        <f>SUM(J5:AS5)</f>
        <v>0</v>
      </c>
      <c r="AU5" s="174"/>
      <c r="AV5" s="174"/>
      <c r="AW5" s="174"/>
    </row>
    <row r="6" spans="1:49" s="6" customFormat="1" ht="12.2" customHeight="1" x14ac:dyDescent="0.2">
      <c r="A6" s="175">
        <f>A5+0.01</f>
        <v>2.0199999999999996</v>
      </c>
      <c r="B6" s="176"/>
      <c r="C6" s="177" t="s">
        <v>180</v>
      </c>
      <c r="D6" s="178"/>
      <c r="E6" s="178"/>
      <c r="F6" s="178"/>
      <c r="G6" s="178"/>
      <c r="H6" s="178"/>
      <c r="I6" s="179"/>
      <c r="J6" s="173"/>
      <c r="K6" s="173"/>
      <c r="L6" s="173"/>
      <c r="M6" s="173">
        <f t="shared" ref="M6:M8" si="11">+J6</f>
        <v>0</v>
      </c>
      <c r="N6" s="173"/>
      <c r="O6" s="173"/>
      <c r="P6" s="173">
        <f t="shared" ref="P6:P8" si="12">+M6</f>
        <v>0</v>
      </c>
      <c r="Q6" s="173"/>
      <c r="R6" s="173"/>
      <c r="S6" s="173">
        <f t="shared" ref="S6:S8" si="13">+P6</f>
        <v>0</v>
      </c>
      <c r="T6" s="173"/>
      <c r="U6" s="173"/>
      <c r="V6" s="173">
        <f t="shared" ref="V6:V8" si="14">+S6</f>
        <v>0</v>
      </c>
      <c r="W6" s="173"/>
      <c r="X6" s="173"/>
      <c r="Y6" s="173">
        <f t="shared" ref="Y6:Y8" si="15">+V6</f>
        <v>0</v>
      </c>
      <c r="Z6" s="173"/>
      <c r="AA6" s="173"/>
      <c r="AB6" s="173">
        <f t="shared" ref="AB6:AB8" si="16">+Y6</f>
        <v>0</v>
      </c>
      <c r="AC6" s="173"/>
      <c r="AD6" s="173"/>
      <c r="AE6" s="173">
        <f t="shared" ref="AE6:AE8" si="17">+AB6</f>
        <v>0</v>
      </c>
      <c r="AF6" s="173"/>
      <c r="AG6" s="173"/>
      <c r="AH6" s="173">
        <f t="shared" ref="AH6:AH8" si="18">+AE6</f>
        <v>0</v>
      </c>
      <c r="AI6" s="173"/>
      <c r="AJ6" s="173"/>
      <c r="AK6" s="173">
        <f t="shared" ref="AK6:AK8" si="19">+AH6</f>
        <v>0</v>
      </c>
      <c r="AL6" s="173"/>
      <c r="AM6" s="173"/>
      <c r="AN6" s="173">
        <f t="shared" ref="AN6:AN8" si="20">+AK6</f>
        <v>0</v>
      </c>
      <c r="AO6" s="173"/>
      <c r="AP6" s="173"/>
      <c r="AQ6" s="173">
        <f t="shared" ref="AQ6:AQ8" si="21">+AN6</f>
        <v>0</v>
      </c>
      <c r="AR6" s="173"/>
      <c r="AS6" s="173"/>
      <c r="AT6" s="174">
        <f>SUM(J6:AS6)</f>
        <v>0</v>
      </c>
      <c r="AU6" s="174"/>
      <c r="AV6" s="174"/>
      <c r="AW6" s="174"/>
    </row>
    <row r="7" spans="1:49" s="6" customFormat="1" ht="12.2" customHeight="1" x14ac:dyDescent="0.2">
      <c r="A7" s="175">
        <f>A6+0.01</f>
        <v>2.0299999999999994</v>
      </c>
      <c r="B7" s="176"/>
      <c r="C7" s="177" t="s">
        <v>181</v>
      </c>
      <c r="D7" s="178"/>
      <c r="E7" s="178"/>
      <c r="F7" s="178"/>
      <c r="G7" s="178"/>
      <c r="H7" s="178"/>
      <c r="I7" s="179"/>
      <c r="J7" s="173"/>
      <c r="K7" s="173"/>
      <c r="L7" s="173"/>
      <c r="M7" s="173">
        <f t="shared" si="11"/>
        <v>0</v>
      </c>
      <c r="N7" s="173"/>
      <c r="O7" s="173"/>
      <c r="P7" s="173">
        <f t="shared" si="12"/>
        <v>0</v>
      </c>
      <c r="Q7" s="173"/>
      <c r="R7" s="173"/>
      <c r="S7" s="173">
        <f t="shared" si="13"/>
        <v>0</v>
      </c>
      <c r="T7" s="173"/>
      <c r="U7" s="173"/>
      <c r="V7" s="173">
        <f t="shared" si="14"/>
        <v>0</v>
      </c>
      <c r="W7" s="173"/>
      <c r="X7" s="173"/>
      <c r="Y7" s="173">
        <f t="shared" si="15"/>
        <v>0</v>
      </c>
      <c r="Z7" s="173"/>
      <c r="AA7" s="173"/>
      <c r="AB7" s="173">
        <f t="shared" si="16"/>
        <v>0</v>
      </c>
      <c r="AC7" s="173"/>
      <c r="AD7" s="173"/>
      <c r="AE7" s="173">
        <f t="shared" si="17"/>
        <v>0</v>
      </c>
      <c r="AF7" s="173"/>
      <c r="AG7" s="173"/>
      <c r="AH7" s="173">
        <f t="shared" si="18"/>
        <v>0</v>
      </c>
      <c r="AI7" s="173"/>
      <c r="AJ7" s="173"/>
      <c r="AK7" s="173">
        <f t="shared" si="19"/>
        <v>0</v>
      </c>
      <c r="AL7" s="173"/>
      <c r="AM7" s="173"/>
      <c r="AN7" s="173">
        <f t="shared" si="20"/>
        <v>0</v>
      </c>
      <c r="AO7" s="173"/>
      <c r="AP7" s="173"/>
      <c r="AQ7" s="173">
        <f t="shared" si="21"/>
        <v>0</v>
      </c>
      <c r="AR7" s="173"/>
      <c r="AS7" s="173"/>
      <c r="AT7" s="174">
        <f>SUM(J7:AS7)</f>
        <v>0</v>
      </c>
      <c r="AU7" s="174"/>
      <c r="AV7" s="174"/>
      <c r="AW7" s="174"/>
    </row>
    <row r="8" spans="1:49" s="6" customFormat="1" ht="12.2" customHeight="1" x14ac:dyDescent="0.2">
      <c r="A8" s="175">
        <f>A7+0.01</f>
        <v>2.0399999999999991</v>
      </c>
      <c r="B8" s="176"/>
      <c r="C8" s="177" t="s">
        <v>182</v>
      </c>
      <c r="D8" s="178"/>
      <c r="E8" s="178"/>
      <c r="F8" s="178"/>
      <c r="G8" s="178"/>
      <c r="H8" s="178"/>
      <c r="I8" s="179"/>
      <c r="J8" s="173"/>
      <c r="K8" s="173"/>
      <c r="L8" s="173"/>
      <c r="M8" s="173">
        <f t="shared" si="11"/>
        <v>0</v>
      </c>
      <c r="N8" s="173"/>
      <c r="O8" s="173"/>
      <c r="P8" s="173">
        <f t="shared" si="12"/>
        <v>0</v>
      </c>
      <c r="Q8" s="173"/>
      <c r="R8" s="173"/>
      <c r="S8" s="173">
        <f t="shared" si="13"/>
        <v>0</v>
      </c>
      <c r="T8" s="173"/>
      <c r="U8" s="173"/>
      <c r="V8" s="173">
        <f t="shared" si="14"/>
        <v>0</v>
      </c>
      <c r="W8" s="173"/>
      <c r="X8" s="173"/>
      <c r="Y8" s="173">
        <f t="shared" si="15"/>
        <v>0</v>
      </c>
      <c r="Z8" s="173"/>
      <c r="AA8" s="173"/>
      <c r="AB8" s="173">
        <f t="shared" si="16"/>
        <v>0</v>
      </c>
      <c r="AC8" s="173"/>
      <c r="AD8" s="173"/>
      <c r="AE8" s="173">
        <f t="shared" si="17"/>
        <v>0</v>
      </c>
      <c r="AF8" s="173"/>
      <c r="AG8" s="173"/>
      <c r="AH8" s="173">
        <f t="shared" si="18"/>
        <v>0</v>
      </c>
      <c r="AI8" s="173"/>
      <c r="AJ8" s="173"/>
      <c r="AK8" s="173">
        <f t="shared" si="19"/>
        <v>0</v>
      </c>
      <c r="AL8" s="173"/>
      <c r="AM8" s="173"/>
      <c r="AN8" s="173">
        <f t="shared" si="20"/>
        <v>0</v>
      </c>
      <c r="AO8" s="173"/>
      <c r="AP8" s="173"/>
      <c r="AQ8" s="173">
        <f t="shared" si="21"/>
        <v>0</v>
      </c>
      <c r="AR8" s="173"/>
      <c r="AS8" s="173"/>
      <c r="AT8" s="174">
        <f>SUM(J8:AS8)</f>
        <v>0</v>
      </c>
      <c r="AU8" s="174"/>
      <c r="AV8" s="174"/>
      <c r="AW8" s="174"/>
    </row>
    <row r="9" spans="1:49" s="6" customFormat="1" ht="12.2" customHeight="1" x14ac:dyDescent="0.2">
      <c r="A9" s="175">
        <f>A8+0.01</f>
        <v>2.0499999999999989</v>
      </c>
      <c r="B9" s="176"/>
      <c r="C9" s="177" t="s">
        <v>183</v>
      </c>
      <c r="D9" s="178"/>
      <c r="E9" s="178"/>
      <c r="F9" s="178"/>
      <c r="G9" s="178"/>
      <c r="H9" s="178"/>
      <c r="I9" s="179"/>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4">
        <f>SUM(J9:AS9)</f>
        <v>0</v>
      </c>
      <c r="AU9" s="174"/>
      <c r="AV9" s="174"/>
      <c r="AW9" s="174"/>
    </row>
    <row r="10" spans="1:49" s="6" customFormat="1" ht="12.75" customHeight="1" x14ac:dyDescent="0.2">
      <c r="A10" s="185">
        <f>+A4+1</f>
        <v>2</v>
      </c>
      <c r="B10" s="186"/>
      <c r="C10" s="182" t="s">
        <v>178</v>
      </c>
      <c r="D10" s="183"/>
      <c r="E10" s="183"/>
      <c r="F10" s="183"/>
      <c r="G10" s="183"/>
      <c r="H10" s="183"/>
      <c r="I10" s="184"/>
      <c r="J10" s="181">
        <f>SUM(J5:L9)</f>
        <v>0</v>
      </c>
      <c r="K10" s="181"/>
      <c r="L10" s="181"/>
      <c r="M10" s="181">
        <f>SUM(M5:O9)</f>
        <v>0</v>
      </c>
      <c r="N10" s="181"/>
      <c r="O10" s="181"/>
      <c r="P10" s="181">
        <f>SUM(P5:R9)</f>
        <v>0</v>
      </c>
      <c r="Q10" s="181"/>
      <c r="R10" s="181"/>
      <c r="S10" s="181">
        <f>SUM(S5:U9)</f>
        <v>0</v>
      </c>
      <c r="T10" s="181"/>
      <c r="U10" s="181"/>
      <c r="V10" s="181">
        <f>SUM(V5:X9)</f>
        <v>0</v>
      </c>
      <c r="W10" s="181"/>
      <c r="X10" s="181"/>
      <c r="Y10" s="181">
        <f>SUM(Y5:AA9)</f>
        <v>0</v>
      </c>
      <c r="Z10" s="181"/>
      <c r="AA10" s="181"/>
      <c r="AB10" s="181">
        <f>SUM(AB5:AD9)</f>
        <v>0</v>
      </c>
      <c r="AC10" s="181"/>
      <c r="AD10" s="181"/>
      <c r="AE10" s="181">
        <f>SUM(AE5:AG9)</f>
        <v>0</v>
      </c>
      <c r="AF10" s="181"/>
      <c r="AG10" s="181"/>
      <c r="AH10" s="181">
        <f>SUM(AH5:AJ9)</f>
        <v>0</v>
      </c>
      <c r="AI10" s="181"/>
      <c r="AJ10" s="181"/>
      <c r="AK10" s="170">
        <f>SUM(AK5:AM9)</f>
        <v>0</v>
      </c>
      <c r="AL10" s="171"/>
      <c r="AM10" s="172"/>
      <c r="AN10" s="170">
        <f>SUM(AN5:AP9)</f>
        <v>0</v>
      </c>
      <c r="AO10" s="171"/>
      <c r="AP10" s="172"/>
      <c r="AQ10" s="170">
        <f>SUM(AQ5:AS9)</f>
        <v>0</v>
      </c>
      <c r="AR10" s="171"/>
      <c r="AS10" s="172"/>
      <c r="AT10" s="187">
        <f>SUM(AT5:AW9)</f>
        <v>0</v>
      </c>
      <c r="AU10" s="187"/>
      <c r="AV10" s="187"/>
      <c r="AW10" s="187"/>
    </row>
    <row r="11" spans="1:49" s="6" customFormat="1" ht="12.2" customHeight="1" x14ac:dyDescent="0.2">
      <c r="A11" s="175">
        <f>A10+1.01</f>
        <v>3.01</v>
      </c>
      <c r="B11" s="176"/>
      <c r="C11" s="177" t="s">
        <v>185</v>
      </c>
      <c r="D11" s="178"/>
      <c r="E11" s="178"/>
      <c r="F11" s="178"/>
      <c r="G11" s="178"/>
      <c r="H11" s="178"/>
      <c r="I11" s="179"/>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4">
        <f t="shared" ref="AT11:AT27" si="22">SUM(J11:AS11)</f>
        <v>0</v>
      </c>
      <c r="AU11" s="174"/>
      <c r="AV11" s="174"/>
      <c r="AW11" s="174"/>
    </row>
    <row r="12" spans="1:49" s="6" customFormat="1" ht="12.2" customHeight="1" x14ac:dyDescent="0.2">
      <c r="A12" s="175">
        <f>A11+0.01</f>
        <v>3.0199999999999996</v>
      </c>
      <c r="B12" s="176"/>
      <c r="C12" s="177" t="s">
        <v>186</v>
      </c>
      <c r="D12" s="178"/>
      <c r="E12" s="178"/>
      <c r="F12" s="178"/>
      <c r="G12" s="178"/>
      <c r="H12" s="178"/>
      <c r="I12" s="179"/>
      <c r="J12" s="173"/>
      <c r="K12" s="173"/>
      <c r="L12" s="173"/>
      <c r="M12" s="173">
        <f t="shared" ref="M12:M27" si="23">+J12</f>
        <v>0</v>
      </c>
      <c r="N12" s="173"/>
      <c r="O12" s="173"/>
      <c r="P12" s="173">
        <f t="shared" ref="P12:P27" si="24">+M12</f>
        <v>0</v>
      </c>
      <c r="Q12" s="173"/>
      <c r="R12" s="173"/>
      <c r="S12" s="173">
        <f t="shared" ref="S12:S27" si="25">+P12</f>
        <v>0</v>
      </c>
      <c r="T12" s="173"/>
      <c r="U12" s="173"/>
      <c r="V12" s="173">
        <f t="shared" ref="V12:V27" si="26">+S12</f>
        <v>0</v>
      </c>
      <c r="W12" s="173"/>
      <c r="X12" s="173"/>
      <c r="Y12" s="173">
        <f t="shared" ref="Y12:Y27" si="27">+V12</f>
        <v>0</v>
      </c>
      <c r="Z12" s="173"/>
      <c r="AA12" s="173"/>
      <c r="AB12" s="173">
        <f t="shared" ref="AB12:AB27" si="28">+Y12</f>
        <v>0</v>
      </c>
      <c r="AC12" s="173"/>
      <c r="AD12" s="173"/>
      <c r="AE12" s="173">
        <f t="shared" ref="AE12:AE27" si="29">+AB12</f>
        <v>0</v>
      </c>
      <c r="AF12" s="173"/>
      <c r="AG12" s="173"/>
      <c r="AH12" s="173">
        <f t="shared" ref="AH12:AH27" si="30">+AE12</f>
        <v>0</v>
      </c>
      <c r="AI12" s="173"/>
      <c r="AJ12" s="173"/>
      <c r="AK12" s="173">
        <f t="shared" ref="AK12:AK27" si="31">+AH12</f>
        <v>0</v>
      </c>
      <c r="AL12" s="173"/>
      <c r="AM12" s="173"/>
      <c r="AN12" s="173">
        <f t="shared" ref="AN12:AN27" si="32">+AK12</f>
        <v>0</v>
      </c>
      <c r="AO12" s="173"/>
      <c r="AP12" s="173"/>
      <c r="AQ12" s="173">
        <f t="shared" ref="AQ12:AQ27" si="33">+AN12</f>
        <v>0</v>
      </c>
      <c r="AR12" s="173"/>
      <c r="AS12" s="173"/>
      <c r="AT12" s="174">
        <f t="shared" si="22"/>
        <v>0</v>
      </c>
      <c r="AU12" s="174"/>
      <c r="AV12" s="174"/>
      <c r="AW12" s="174"/>
    </row>
    <row r="13" spans="1:49" s="6" customFormat="1" ht="12.2" customHeight="1" x14ac:dyDescent="0.2">
      <c r="A13" s="175">
        <f>A12+0.01</f>
        <v>3.0299999999999994</v>
      </c>
      <c r="B13" s="176"/>
      <c r="C13" s="177" t="s">
        <v>187</v>
      </c>
      <c r="D13" s="178"/>
      <c r="E13" s="178"/>
      <c r="F13" s="178"/>
      <c r="G13" s="178"/>
      <c r="H13" s="178"/>
      <c r="I13" s="179"/>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4">
        <f t="shared" si="22"/>
        <v>0</v>
      </c>
      <c r="AU13" s="174"/>
      <c r="AV13" s="174"/>
      <c r="AW13" s="174"/>
    </row>
    <row r="14" spans="1:49" s="6" customFormat="1" ht="12.2" customHeight="1" x14ac:dyDescent="0.2">
      <c r="A14" s="175">
        <f>A13+0.01</f>
        <v>3.0399999999999991</v>
      </c>
      <c r="B14" s="176"/>
      <c r="C14" s="177" t="s">
        <v>188</v>
      </c>
      <c r="D14" s="178"/>
      <c r="E14" s="178"/>
      <c r="F14" s="178"/>
      <c r="G14" s="178"/>
      <c r="H14" s="178"/>
      <c r="I14" s="179"/>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4">
        <f t="shared" si="22"/>
        <v>0</v>
      </c>
      <c r="AU14" s="174"/>
      <c r="AV14" s="174"/>
      <c r="AW14" s="174"/>
    </row>
    <row r="15" spans="1:49" s="6" customFormat="1" ht="12.2" customHeight="1" x14ac:dyDescent="0.2">
      <c r="A15" s="175">
        <f>A14+0.01</f>
        <v>3.0499999999999989</v>
      </c>
      <c r="B15" s="176"/>
      <c r="C15" s="177" t="s">
        <v>189</v>
      </c>
      <c r="D15" s="178"/>
      <c r="E15" s="178"/>
      <c r="F15" s="178"/>
      <c r="G15" s="178"/>
      <c r="H15" s="178"/>
      <c r="I15" s="179"/>
      <c r="J15" s="173"/>
      <c r="K15" s="173"/>
      <c r="L15" s="173"/>
      <c r="M15" s="173">
        <f t="shared" si="23"/>
        <v>0</v>
      </c>
      <c r="N15" s="173"/>
      <c r="O15" s="173"/>
      <c r="P15" s="173">
        <f t="shared" si="24"/>
        <v>0</v>
      </c>
      <c r="Q15" s="173"/>
      <c r="R15" s="173"/>
      <c r="S15" s="173">
        <f t="shared" si="25"/>
        <v>0</v>
      </c>
      <c r="T15" s="173"/>
      <c r="U15" s="173"/>
      <c r="V15" s="173">
        <f t="shared" si="26"/>
        <v>0</v>
      </c>
      <c r="W15" s="173"/>
      <c r="X15" s="173"/>
      <c r="Y15" s="173">
        <f t="shared" si="27"/>
        <v>0</v>
      </c>
      <c r="Z15" s="173"/>
      <c r="AA15" s="173"/>
      <c r="AB15" s="173">
        <f t="shared" si="28"/>
        <v>0</v>
      </c>
      <c r="AC15" s="173"/>
      <c r="AD15" s="173"/>
      <c r="AE15" s="173">
        <f t="shared" si="29"/>
        <v>0</v>
      </c>
      <c r="AF15" s="173"/>
      <c r="AG15" s="173"/>
      <c r="AH15" s="173">
        <f t="shared" si="30"/>
        <v>0</v>
      </c>
      <c r="AI15" s="173"/>
      <c r="AJ15" s="173"/>
      <c r="AK15" s="173">
        <f t="shared" si="31"/>
        <v>0</v>
      </c>
      <c r="AL15" s="173"/>
      <c r="AM15" s="173"/>
      <c r="AN15" s="173">
        <f t="shared" si="32"/>
        <v>0</v>
      </c>
      <c r="AO15" s="173"/>
      <c r="AP15" s="173"/>
      <c r="AQ15" s="173">
        <f t="shared" si="33"/>
        <v>0</v>
      </c>
      <c r="AR15" s="173"/>
      <c r="AS15" s="173"/>
      <c r="AT15" s="174">
        <f t="shared" si="22"/>
        <v>0</v>
      </c>
      <c r="AU15" s="174"/>
      <c r="AV15" s="174"/>
      <c r="AW15" s="174"/>
    </row>
    <row r="16" spans="1:49" s="6" customFormat="1" ht="12.2" customHeight="1" x14ac:dyDescent="0.2">
      <c r="A16" s="175">
        <f t="shared" ref="A16:A26" si="34">A15+0.01</f>
        <v>3.0599999999999987</v>
      </c>
      <c r="B16" s="176"/>
      <c r="C16" s="177" t="s">
        <v>190</v>
      </c>
      <c r="D16" s="178"/>
      <c r="E16" s="178"/>
      <c r="F16" s="178"/>
      <c r="G16" s="178"/>
      <c r="H16" s="178"/>
      <c r="I16" s="179"/>
      <c r="J16" s="173"/>
      <c r="K16" s="173"/>
      <c r="L16" s="173"/>
      <c r="M16" s="173">
        <f t="shared" si="23"/>
        <v>0</v>
      </c>
      <c r="N16" s="173"/>
      <c r="O16" s="173"/>
      <c r="P16" s="173">
        <f t="shared" si="24"/>
        <v>0</v>
      </c>
      <c r="Q16" s="173"/>
      <c r="R16" s="173"/>
      <c r="S16" s="173">
        <f t="shared" si="25"/>
        <v>0</v>
      </c>
      <c r="T16" s="173"/>
      <c r="U16" s="173"/>
      <c r="V16" s="173">
        <f t="shared" si="26"/>
        <v>0</v>
      </c>
      <c r="W16" s="173"/>
      <c r="X16" s="173"/>
      <c r="Y16" s="173">
        <f t="shared" si="27"/>
        <v>0</v>
      </c>
      <c r="Z16" s="173"/>
      <c r="AA16" s="173"/>
      <c r="AB16" s="173">
        <f t="shared" si="28"/>
        <v>0</v>
      </c>
      <c r="AC16" s="173"/>
      <c r="AD16" s="173"/>
      <c r="AE16" s="173">
        <f t="shared" si="29"/>
        <v>0</v>
      </c>
      <c r="AF16" s="173"/>
      <c r="AG16" s="173"/>
      <c r="AH16" s="173">
        <f t="shared" si="30"/>
        <v>0</v>
      </c>
      <c r="AI16" s="173"/>
      <c r="AJ16" s="173"/>
      <c r="AK16" s="173">
        <f t="shared" si="31"/>
        <v>0</v>
      </c>
      <c r="AL16" s="173"/>
      <c r="AM16" s="173"/>
      <c r="AN16" s="173">
        <f t="shared" si="32"/>
        <v>0</v>
      </c>
      <c r="AO16" s="173"/>
      <c r="AP16" s="173"/>
      <c r="AQ16" s="173">
        <f t="shared" si="33"/>
        <v>0</v>
      </c>
      <c r="AR16" s="173"/>
      <c r="AS16" s="173"/>
      <c r="AT16" s="174">
        <f t="shared" si="22"/>
        <v>0</v>
      </c>
      <c r="AU16" s="174"/>
      <c r="AV16" s="174"/>
      <c r="AW16" s="174"/>
    </row>
    <row r="17" spans="1:49" s="6" customFormat="1" ht="12.2" customHeight="1" x14ac:dyDescent="0.2">
      <c r="A17" s="175">
        <f t="shared" si="34"/>
        <v>3.0699999999999985</v>
      </c>
      <c r="B17" s="176"/>
      <c r="C17" s="177" t="s">
        <v>191</v>
      </c>
      <c r="D17" s="178"/>
      <c r="E17" s="178"/>
      <c r="F17" s="178"/>
      <c r="G17" s="178"/>
      <c r="H17" s="178"/>
      <c r="I17" s="179"/>
      <c r="J17" s="173"/>
      <c r="K17" s="173"/>
      <c r="L17" s="173"/>
      <c r="M17" s="173">
        <f t="shared" si="23"/>
        <v>0</v>
      </c>
      <c r="N17" s="173"/>
      <c r="O17" s="173"/>
      <c r="P17" s="173">
        <f t="shared" si="24"/>
        <v>0</v>
      </c>
      <c r="Q17" s="173"/>
      <c r="R17" s="173"/>
      <c r="S17" s="173">
        <f t="shared" si="25"/>
        <v>0</v>
      </c>
      <c r="T17" s="173"/>
      <c r="U17" s="173"/>
      <c r="V17" s="173">
        <f t="shared" si="26"/>
        <v>0</v>
      </c>
      <c r="W17" s="173"/>
      <c r="X17" s="173"/>
      <c r="Y17" s="173">
        <f t="shared" si="27"/>
        <v>0</v>
      </c>
      <c r="Z17" s="173"/>
      <c r="AA17" s="173"/>
      <c r="AB17" s="173">
        <f t="shared" si="28"/>
        <v>0</v>
      </c>
      <c r="AC17" s="173"/>
      <c r="AD17" s="173"/>
      <c r="AE17" s="173">
        <f t="shared" si="29"/>
        <v>0</v>
      </c>
      <c r="AF17" s="173"/>
      <c r="AG17" s="173"/>
      <c r="AH17" s="173">
        <f t="shared" si="30"/>
        <v>0</v>
      </c>
      <c r="AI17" s="173"/>
      <c r="AJ17" s="173"/>
      <c r="AK17" s="173">
        <f t="shared" si="31"/>
        <v>0</v>
      </c>
      <c r="AL17" s="173"/>
      <c r="AM17" s="173"/>
      <c r="AN17" s="173">
        <f t="shared" si="32"/>
        <v>0</v>
      </c>
      <c r="AO17" s="173"/>
      <c r="AP17" s="173"/>
      <c r="AQ17" s="173">
        <f t="shared" si="33"/>
        <v>0</v>
      </c>
      <c r="AR17" s="173"/>
      <c r="AS17" s="173"/>
      <c r="AT17" s="174">
        <f t="shared" si="22"/>
        <v>0</v>
      </c>
      <c r="AU17" s="174"/>
      <c r="AV17" s="174"/>
      <c r="AW17" s="174"/>
    </row>
    <row r="18" spans="1:49" s="6" customFormat="1" ht="12.2" customHeight="1" x14ac:dyDescent="0.2">
      <c r="A18" s="175">
        <f t="shared" si="34"/>
        <v>3.0799999999999983</v>
      </c>
      <c r="B18" s="176"/>
      <c r="C18" s="177" t="s">
        <v>192</v>
      </c>
      <c r="D18" s="178"/>
      <c r="E18" s="178"/>
      <c r="F18" s="178"/>
      <c r="G18" s="178"/>
      <c r="H18" s="178"/>
      <c r="I18" s="179"/>
      <c r="J18" s="173"/>
      <c r="K18" s="173"/>
      <c r="L18" s="173"/>
      <c r="M18" s="173">
        <f t="shared" si="23"/>
        <v>0</v>
      </c>
      <c r="N18" s="173"/>
      <c r="O18" s="173"/>
      <c r="P18" s="173">
        <f t="shared" si="24"/>
        <v>0</v>
      </c>
      <c r="Q18" s="173"/>
      <c r="R18" s="173"/>
      <c r="S18" s="173">
        <f t="shared" si="25"/>
        <v>0</v>
      </c>
      <c r="T18" s="173"/>
      <c r="U18" s="173"/>
      <c r="V18" s="173">
        <f t="shared" si="26"/>
        <v>0</v>
      </c>
      <c r="W18" s="173"/>
      <c r="X18" s="173"/>
      <c r="Y18" s="173">
        <f t="shared" si="27"/>
        <v>0</v>
      </c>
      <c r="Z18" s="173"/>
      <c r="AA18" s="173"/>
      <c r="AB18" s="173">
        <f t="shared" si="28"/>
        <v>0</v>
      </c>
      <c r="AC18" s="173"/>
      <c r="AD18" s="173"/>
      <c r="AE18" s="173">
        <f t="shared" si="29"/>
        <v>0</v>
      </c>
      <c r="AF18" s="173"/>
      <c r="AG18" s="173"/>
      <c r="AH18" s="173">
        <f t="shared" si="30"/>
        <v>0</v>
      </c>
      <c r="AI18" s="173"/>
      <c r="AJ18" s="173"/>
      <c r="AK18" s="173">
        <f t="shared" si="31"/>
        <v>0</v>
      </c>
      <c r="AL18" s="173"/>
      <c r="AM18" s="173"/>
      <c r="AN18" s="173">
        <f t="shared" si="32"/>
        <v>0</v>
      </c>
      <c r="AO18" s="173"/>
      <c r="AP18" s="173"/>
      <c r="AQ18" s="173">
        <f t="shared" si="33"/>
        <v>0</v>
      </c>
      <c r="AR18" s="173"/>
      <c r="AS18" s="173"/>
      <c r="AT18" s="174">
        <f t="shared" si="22"/>
        <v>0</v>
      </c>
      <c r="AU18" s="174"/>
      <c r="AV18" s="174"/>
      <c r="AW18" s="174"/>
    </row>
    <row r="19" spans="1:49" s="6" customFormat="1" ht="12.2" customHeight="1" x14ac:dyDescent="0.2">
      <c r="A19" s="175">
        <f t="shared" si="34"/>
        <v>3.0899999999999981</v>
      </c>
      <c r="B19" s="176"/>
      <c r="C19" s="177" t="s">
        <v>193</v>
      </c>
      <c r="D19" s="178"/>
      <c r="E19" s="178"/>
      <c r="F19" s="178"/>
      <c r="G19" s="178"/>
      <c r="H19" s="178"/>
      <c r="I19" s="179"/>
      <c r="J19" s="173"/>
      <c r="K19" s="173"/>
      <c r="L19" s="173"/>
      <c r="M19" s="173">
        <f t="shared" si="23"/>
        <v>0</v>
      </c>
      <c r="N19" s="173"/>
      <c r="O19" s="173"/>
      <c r="P19" s="173">
        <f t="shared" si="24"/>
        <v>0</v>
      </c>
      <c r="Q19" s="173"/>
      <c r="R19" s="173"/>
      <c r="S19" s="173">
        <f t="shared" si="25"/>
        <v>0</v>
      </c>
      <c r="T19" s="173"/>
      <c r="U19" s="173"/>
      <c r="V19" s="173">
        <f t="shared" si="26"/>
        <v>0</v>
      </c>
      <c r="W19" s="173"/>
      <c r="X19" s="173"/>
      <c r="Y19" s="173">
        <f t="shared" si="27"/>
        <v>0</v>
      </c>
      <c r="Z19" s="173"/>
      <c r="AA19" s="173"/>
      <c r="AB19" s="173">
        <f t="shared" si="28"/>
        <v>0</v>
      </c>
      <c r="AC19" s="173"/>
      <c r="AD19" s="173"/>
      <c r="AE19" s="173">
        <f t="shared" si="29"/>
        <v>0</v>
      </c>
      <c r="AF19" s="173"/>
      <c r="AG19" s="173"/>
      <c r="AH19" s="173">
        <f t="shared" si="30"/>
        <v>0</v>
      </c>
      <c r="AI19" s="173"/>
      <c r="AJ19" s="173"/>
      <c r="AK19" s="173">
        <f t="shared" si="31"/>
        <v>0</v>
      </c>
      <c r="AL19" s="173"/>
      <c r="AM19" s="173"/>
      <c r="AN19" s="173">
        <f t="shared" si="32"/>
        <v>0</v>
      </c>
      <c r="AO19" s="173"/>
      <c r="AP19" s="173"/>
      <c r="AQ19" s="173">
        <f t="shared" si="33"/>
        <v>0</v>
      </c>
      <c r="AR19" s="173"/>
      <c r="AS19" s="173"/>
      <c r="AT19" s="174">
        <f t="shared" si="22"/>
        <v>0</v>
      </c>
      <c r="AU19" s="174"/>
      <c r="AV19" s="174"/>
      <c r="AW19" s="174"/>
    </row>
    <row r="20" spans="1:49" s="6" customFormat="1" ht="12.2" customHeight="1" x14ac:dyDescent="0.2">
      <c r="A20" s="175">
        <f t="shared" si="34"/>
        <v>3.0999999999999979</v>
      </c>
      <c r="B20" s="176"/>
      <c r="C20" s="177" t="s">
        <v>194</v>
      </c>
      <c r="D20" s="178"/>
      <c r="E20" s="178"/>
      <c r="F20" s="178"/>
      <c r="G20" s="178"/>
      <c r="H20" s="178"/>
      <c r="I20" s="179"/>
      <c r="J20" s="173"/>
      <c r="K20" s="173"/>
      <c r="L20" s="173"/>
      <c r="M20" s="173">
        <f t="shared" si="23"/>
        <v>0</v>
      </c>
      <c r="N20" s="173"/>
      <c r="O20" s="173"/>
      <c r="P20" s="173">
        <f t="shared" si="24"/>
        <v>0</v>
      </c>
      <c r="Q20" s="173"/>
      <c r="R20" s="173"/>
      <c r="S20" s="173">
        <f t="shared" si="25"/>
        <v>0</v>
      </c>
      <c r="T20" s="173"/>
      <c r="U20" s="173"/>
      <c r="V20" s="173">
        <f t="shared" si="26"/>
        <v>0</v>
      </c>
      <c r="W20" s="173"/>
      <c r="X20" s="173"/>
      <c r="Y20" s="173">
        <f t="shared" si="27"/>
        <v>0</v>
      </c>
      <c r="Z20" s="173"/>
      <c r="AA20" s="173"/>
      <c r="AB20" s="173">
        <f t="shared" si="28"/>
        <v>0</v>
      </c>
      <c r="AC20" s="173"/>
      <c r="AD20" s="173"/>
      <c r="AE20" s="173">
        <f t="shared" si="29"/>
        <v>0</v>
      </c>
      <c r="AF20" s="173"/>
      <c r="AG20" s="173"/>
      <c r="AH20" s="173">
        <f t="shared" si="30"/>
        <v>0</v>
      </c>
      <c r="AI20" s="173"/>
      <c r="AJ20" s="173"/>
      <c r="AK20" s="173">
        <f t="shared" si="31"/>
        <v>0</v>
      </c>
      <c r="AL20" s="173"/>
      <c r="AM20" s="173"/>
      <c r="AN20" s="173">
        <f t="shared" si="32"/>
        <v>0</v>
      </c>
      <c r="AO20" s="173"/>
      <c r="AP20" s="173"/>
      <c r="AQ20" s="173">
        <f t="shared" si="33"/>
        <v>0</v>
      </c>
      <c r="AR20" s="173"/>
      <c r="AS20" s="173"/>
      <c r="AT20" s="174">
        <f t="shared" si="22"/>
        <v>0</v>
      </c>
      <c r="AU20" s="174"/>
      <c r="AV20" s="174"/>
      <c r="AW20" s="174"/>
    </row>
    <row r="21" spans="1:49" s="6" customFormat="1" ht="12.2" customHeight="1" x14ac:dyDescent="0.2">
      <c r="A21" s="175">
        <f t="shared" si="34"/>
        <v>3.1099999999999977</v>
      </c>
      <c r="B21" s="176"/>
      <c r="C21" s="177" t="s">
        <v>195</v>
      </c>
      <c r="D21" s="178"/>
      <c r="E21" s="178"/>
      <c r="F21" s="178"/>
      <c r="G21" s="178"/>
      <c r="H21" s="178"/>
      <c r="I21" s="179"/>
      <c r="J21" s="173"/>
      <c r="K21" s="173"/>
      <c r="L21" s="173"/>
      <c r="M21" s="173">
        <f t="shared" si="23"/>
        <v>0</v>
      </c>
      <c r="N21" s="173"/>
      <c r="O21" s="173"/>
      <c r="P21" s="173">
        <f t="shared" si="24"/>
        <v>0</v>
      </c>
      <c r="Q21" s="173"/>
      <c r="R21" s="173"/>
      <c r="S21" s="173">
        <f t="shared" si="25"/>
        <v>0</v>
      </c>
      <c r="T21" s="173"/>
      <c r="U21" s="173"/>
      <c r="V21" s="173">
        <f t="shared" si="26"/>
        <v>0</v>
      </c>
      <c r="W21" s="173"/>
      <c r="X21" s="173"/>
      <c r="Y21" s="173">
        <f t="shared" si="27"/>
        <v>0</v>
      </c>
      <c r="Z21" s="173"/>
      <c r="AA21" s="173"/>
      <c r="AB21" s="173">
        <f t="shared" si="28"/>
        <v>0</v>
      </c>
      <c r="AC21" s="173"/>
      <c r="AD21" s="173"/>
      <c r="AE21" s="173">
        <f t="shared" si="29"/>
        <v>0</v>
      </c>
      <c r="AF21" s="173"/>
      <c r="AG21" s="173"/>
      <c r="AH21" s="173">
        <f t="shared" si="30"/>
        <v>0</v>
      </c>
      <c r="AI21" s="173"/>
      <c r="AJ21" s="173"/>
      <c r="AK21" s="173">
        <f t="shared" si="31"/>
        <v>0</v>
      </c>
      <c r="AL21" s="173"/>
      <c r="AM21" s="173"/>
      <c r="AN21" s="173">
        <f t="shared" si="32"/>
        <v>0</v>
      </c>
      <c r="AO21" s="173"/>
      <c r="AP21" s="173"/>
      <c r="AQ21" s="173">
        <f t="shared" si="33"/>
        <v>0</v>
      </c>
      <c r="AR21" s="173"/>
      <c r="AS21" s="173"/>
      <c r="AT21" s="174">
        <f t="shared" si="22"/>
        <v>0</v>
      </c>
      <c r="AU21" s="174"/>
      <c r="AV21" s="174"/>
      <c r="AW21" s="174"/>
    </row>
    <row r="22" spans="1:49" s="6" customFormat="1" ht="24" customHeight="1" x14ac:dyDescent="0.2">
      <c r="A22" s="175">
        <f t="shared" si="34"/>
        <v>3.1199999999999974</v>
      </c>
      <c r="B22" s="176"/>
      <c r="C22" s="188" t="s">
        <v>196</v>
      </c>
      <c r="D22" s="189"/>
      <c r="E22" s="189"/>
      <c r="F22" s="189"/>
      <c r="G22" s="189"/>
      <c r="H22" s="189"/>
      <c r="I22" s="190"/>
      <c r="J22" s="173"/>
      <c r="K22" s="173"/>
      <c r="L22" s="173"/>
      <c r="M22" s="173">
        <f t="shared" si="23"/>
        <v>0</v>
      </c>
      <c r="N22" s="173"/>
      <c r="O22" s="173"/>
      <c r="P22" s="173">
        <f t="shared" si="24"/>
        <v>0</v>
      </c>
      <c r="Q22" s="173"/>
      <c r="R22" s="173"/>
      <c r="S22" s="173">
        <f t="shared" si="25"/>
        <v>0</v>
      </c>
      <c r="T22" s="173"/>
      <c r="U22" s="173"/>
      <c r="V22" s="173">
        <f t="shared" si="26"/>
        <v>0</v>
      </c>
      <c r="W22" s="173"/>
      <c r="X22" s="173"/>
      <c r="Y22" s="173">
        <f t="shared" si="27"/>
        <v>0</v>
      </c>
      <c r="Z22" s="173"/>
      <c r="AA22" s="173"/>
      <c r="AB22" s="173">
        <f t="shared" si="28"/>
        <v>0</v>
      </c>
      <c r="AC22" s="173"/>
      <c r="AD22" s="173"/>
      <c r="AE22" s="173">
        <f t="shared" si="29"/>
        <v>0</v>
      </c>
      <c r="AF22" s="173"/>
      <c r="AG22" s="173"/>
      <c r="AH22" s="173">
        <f t="shared" si="30"/>
        <v>0</v>
      </c>
      <c r="AI22" s="173"/>
      <c r="AJ22" s="173"/>
      <c r="AK22" s="173">
        <f t="shared" si="31"/>
        <v>0</v>
      </c>
      <c r="AL22" s="173"/>
      <c r="AM22" s="173"/>
      <c r="AN22" s="173">
        <f t="shared" si="32"/>
        <v>0</v>
      </c>
      <c r="AO22" s="173"/>
      <c r="AP22" s="173"/>
      <c r="AQ22" s="173">
        <f t="shared" si="33"/>
        <v>0</v>
      </c>
      <c r="AR22" s="173"/>
      <c r="AS22" s="173"/>
      <c r="AT22" s="174">
        <f t="shared" si="22"/>
        <v>0</v>
      </c>
      <c r="AU22" s="174"/>
      <c r="AV22" s="174"/>
      <c r="AW22" s="174"/>
    </row>
    <row r="23" spans="1:49" s="6" customFormat="1" ht="12.2" customHeight="1" x14ac:dyDescent="0.2">
      <c r="A23" s="175">
        <f t="shared" si="34"/>
        <v>3.1299999999999972</v>
      </c>
      <c r="B23" s="176"/>
      <c r="C23" s="177" t="s">
        <v>197</v>
      </c>
      <c r="D23" s="178"/>
      <c r="E23" s="178"/>
      <c r="F23" s="178"/>
      <c r="G23" s="178"/>
      <c r="H23" s="178"/>
      <c r="I23" s="179"/>
      <c r="J23" s="173"/>
      <c r="K23" s="173"/>
      <c r="L23" s="173"/>
      <c r="M23" s="173">
        <f t="shared" si="23"/>
        <v>0</v>
      </c>
      <c r="N23" s="173"/>
      <c r="O23" s="173"/>
      <c r="P23" s="173">
        <f t="shared" si="24"/>
        <v>0</v>
      </c>
      <c r="Q23" s="173"/>
      <c r="R23" s="173"/>
      <c r="S23" s="173">
        <f t="shared" si="25"/>
        <v>0</v>
      </c>
      <c r="T23" s="173"/>
      <c r="U23" s="173"/>
      <c r="V23" s="173">
        <f t="shared" si="26"/>
        <v>0</v>
      </c>
      <c r="W23" s="173"/>
      <c r="X23" s="173"/>
      <c r="Y23" s="173">
        <f t="shared" si="27"/>
        <v>0</v>
      </c>
      <c r="Z23" s="173"/>
      <c r="AA23" s="173"/>
      <c r="AB23" s="173">
        <f t="shared" si="28"/>
        <v>0</v>
      </c>
      <c r="AC23" s="173"/>
      <c r="AD23" s="173"/>
      <c r="AE23" s="173">
        <f t="shared" si="29"/>
        <v>0</v>
      </c>
      <c r="AF23" s="173"/>
      <c r="AG23" s="173"/>
      <c r="AH23" s="173">
        <f t="shared" si="30"/>
        <v>0</v>
      </c>
      <c r="AI23" s="173"/>
      <c r="AJ23" s="173"/>
      <c r="AK23" s="173">
        <f t="shared" si="31"/>
        <v>0</v>
      </c>
      <c r="AL23" s="173"/>
      <c r="AM23" s="173"/>
      <c r="AN23" s="173">
        <f t="shared" si="32"/>
        <v>0</v>
      </c>
      <c r="AO23" s="173"/>
      <c r="AP23" s="173"/>
      <c r="AQ23" s="173">
        <f t="shared" si="33"/>
        <v>0</v>
      </c>
      <c r="AR23" s="173"/>
      <c r="AS23" s="173"/>
      <c r="AT23" s="174">
        <f t="shared" si="22"/>
        <v>0</v>
      </c>
      <c r="AU23" s="174"/>
      <c r="AV23" s="174"/>
      <c r="AW23" s="174"/>
    </row>
    <row r="24" spans="1:49" s="6" customFormat="1" ht="12.2" customHeight="1" x14ac:dyDescent="0.2">
      <c r="A24" s="175">
        <f t="shared" si="34"/>
        <v>3.139999999999997</v>
      </c>
      <c r="B24" s="176"/>
      <c r="C24" s="177" t="s">
        <v>198</v>
      </c>
      <c r="D24" s="178"/>
      <c r="E24" s="178"/>
      <c r="F24" s="178"/>
      <c r="G24" s="178"/>
      <c r="H24" s="178"/>
      <c r="I24" s="179"/>
      <c r="J24" s="173"/>
      <c r="K24" s="173"/>
      <c r="L24" s="173"/>
      <c r="M24" s="173">
        <f t="shared" si="23"/>
        <v>0</v>
      </c>
      <c r="N24" s="173"/>
      <c r="O24" s="173"/>
      <c r="P24" s="173">
        <f t="shared" si="24"/>
        <v>0</v>
      </c>
      <c r="Q24" s="173"/>
      <c r="R24" s="173"/>
      <c r="S24" s="173">
        <f t="shared" si="25"/>
        <v>0</v>
      </c>
      <c r="T24" s="173"/>
      <c r="U24" s="173"/>
      <c r="V24" s="173">
        <f t="shared" si="26"/>
        <v>0</v>
      </c>
      <c r="W24" s="173"/>
      <c r="X24" s="173"/>
      <c r="Y24" s="173">
        <f t="shared" si="27"/>
        <v>0</v>
      </c>
      <c r="Z24" s="173"/>
      <c r="AA24" s="173"/>
      <c r="AB24" s="173">
        <f t="shared" si="28"/>
        <v>0</v>
      </c>
      <c r="AC24" s="173"/>
      <c r="AD24" s="173"/>
      <c r="AE24" s="173">
        <f t="shared" si="29"/>
        <v>0</v>
      </c>
      <c r="AF24" s="173"/>
      <c r="AG24" s="173"/>
      <c r="AH24" s="173">
        <f t="shared" si="30"/>
        <v>0</v>
      </c>
      <c r="AI24" s="173"/>
      <c r="AJ24" s="173"/>
      <c r="AK24" s="173">
        <f t="shared" si="31"/>
        <v>0</v>
      </c>
      <c r="AL24" s="173"/>
      <c r="AM24" s="173"/>
      <c r="AN24" s="173">
        <f t="shared" si="32"/>
        <v>0</v>
      </c>
      <c r="AO24" s="173"/>
      <c r="AP24" s="173"/>
      <c r="AQ24" s="173">
        <f t="shared" si="33"/>
        <v>0</v>
      </c>
      <c r="AR24" s="173"/>
      <c r="AS24" s="173"/>
      <c r="AT24" s="174">
        <f t="shared" si="22"/>
        <v>0</v>
      </c>
      <c r="AU24" s="174"/>
      <c r="AV24" s="174"/>
      <c r="AW24" s="174"/>
    </row>
    <row r="25" spans="1:49" s="6" customFormat="1" ht="24" customHeight="1" x14ac:dyDescent="0.2">
      <c r="A25" s="175">
        <f t="shared" si="34"/>
        <v>3.1499999999999968</v>
      </c>
      <c r="B25" s="176"/>
      <c r="C25" s="188" t="s">
        <v>199</v>
      </c>
      <c r="D25" s="189"/>
      <c r="E25" s="189"/>
      <c r="F25" s="189"/>
      <c r="G25" s="189"/>
      <c r="H25" s="189"/>
      <c r="I25" s="190"/>
      <c r="J25" s="173"/>
      <c r="K25" s="173"/>
      <c r="L25" s="173"/>
      <c r="M25" s="173">
        <f t="shared" si="23"/>
        <v>0</v>
      </c>
      <c r="N25" s="173"/>
      <c r="O25" s="173"/>
      <c r="P25" s="173">
        <f t="shared" si="24"/>
        <v>0</v>
      </c>
      <c r="Q25" s="173"/>
      <c r="R25" s="173"/>
      <c r="S25" s="173">
        <f t="shared" si="25"/>
        <v>0</v>
      </c>
      <c r="T25" s="173"/>
      <c r="U25" s="173"/>
      <c r="V25" s="173">
        <f t="shared" si="26"/>
        <v>0</v>
      </c>
      <c r="W25" s="173"/>
      <c r="X25" s="173"/>
      <c r="Y25" s="173">
        <f t="shared" si="27"/>
        <v>0</v>
      </c>
      <c r="Z25" s="173"/>
      <c r="AA25" s="173"/>
      <c r="AB25" s="173">
        <f t="shared" si="28"/>
        <v>0</v>
      </c>
      <c r="AC25" s="173"/>
      <c r="AD25" s="173"/>
      <c r="AE25" s="173">
        <f t="shared" si="29"/>
        <v>0</v>
      </c>
      <c r="AF25" s="173"/>
      <c r="AG25" s="173"/>
      <c r="AH25" s="173">
        <f t="shared" si="30"/>
        <v>0</v>
      </c>
      <c r="AI25" s="173"/>
      <c r="AJ25" s="173"/>
      <c r="AK25" s="173">
        <f t="shared" si="31"/>
        <v>0</v>
      </c>
      <c r="AL25" s="173"/>
      <c r="AM25" s="173"/>
      <c r="AN25" s="173">
        <f t="shared" si="32"/>
        <v>0</v>
      </c>
      <c r="AO25" s="173"/>
      <c r="AP25" s="173"/>
      <c r="AQ25" s="173">
        <f t="shared" si="33"/>
        <v>0</v>
      </c>
      <c r="AR25" s="173"/>
      <c r="AS25" s="173"/>
      <c r="AT25" s="174">
        <f t="shared" si="22"/>
        <v>0</v>
      </c>
      <c r="AU25" s="174"/>
      <c r="AV25" s="174"/>
      <c r="AW25" s="174"/>
    </row>
    <row r="26" spans="1:49" s="6" customFormat="1" ht="24" customHeight="1" x14ac:dyDescent="0.2">
      <c r="A26" s="175">
        <f t="shared" si="34"/>
        <v>3.1599999999999966</v>
      </c>
      <c r="B26" s="176"/>
      <c r="C26" s="188" t="s">
        <v>200</v>
      </c>
      <c r="D26" s="189"/>
      <c r="E26" s="189"/>
      <c r="F26" s="189"/>
      <c r="G26" s="189"/>
      <c r="H26" s="189"/>
      <c r="I26" s="190"/>
      <c r="J26" s="173"/>
      <c r="K26" s="173"/>
      <c r="L26" s="173"/>
      <c r="M26" s="173">
        <f t="shared" si="23"/>
        <v>0</v>
      </c>
      <c r="N26" s="173"/>
      <c r="O26" s="173"/>
      <c r="P26" s="173">
        <f t="shared" si="24"/>
        <v>0</v>
      </c>
      <c r="Q26" s="173"/>
      <c r="R26" s="173"/>
      <c r="S26" s="173">
        <f t="shared" si="25"/>
        <v>0</v>
      </c>
      <c r="T26" s="173"/>
      <c r="U26" s="173"/>
      <c r="V26" s="173">
        <f t="shared" si="26"/>
        <v>0</v>
      </c>
      <c r="W26" s="173"/>
      <c r="X26" s="173"/>
      <c r="Y26" s="173">
        <f t="shared" si="27"/>
        <v>0</v>
      </c>
      <c r="Z26" s="173"/>
      <c r="AA26" s="173"/>
      <c r="AB26" s="173">
        <f t="shared" si="28"/>
        <v>0</v>
      </c>
      <c r="AC26" s="173"/>
      <c r="AD26" s="173"/>
      <c r="AE26" s="173">
        <f t="shared" si="29"/>
        <v>0</v>
      </c>
      <c r="AF26" s="173"/>
      <c r="AG26" s="173"/>
      <c r="AH26" s="173">
        <f t="shared" si="30"/>
        <v>0</v>
      </c>
      <c r="AI26" s="173"/>
      <c r="AJ26" s="173"/>
      <c r="AK26" s="173">
        <f t="shared" si="31"/>
        <v>0</v>
      </c>
      <c r="AL26" s="173"/>
      <c r="AM26" s="173"/>
      <c r="AN26" s="173">
        <f t="shared" si="32"/>
        <v>0</v>
      </c>
      <c r="AO26" s="173"/>
      <c r="AP26" s="173"/>
      <c r="AQ26" s="173">
        <f t="shared" si="33"/>
        <v>0</v>
      </c>
      <c r="AR26" s="173"/>
      <c r="AS26" s="173"/>
      <c r="AT26" s="174">
        <f t="shared" si="22"/>
        <v>0</v>
      </c>
      <c r="AU26" s="174"/>
      <c r="AV26" s="174"/>
      <c r="AW26" s="174"/>
    </row>
    <row r="27" spans="1:49" s="6" customFormat="1" ht="12.2" customHeight="1" x14ac:dyDescent="0.2">
      <c r="A27" s="175">
        <f>A26+0.01</f>
        <v>3.1699999999999964</v>
      </c>
      <c r="B27" s="176"/>
      <c r="C27" s="177" t="s">
        <v>201</v>
      </c>
      <c r="D27" s="178"/>
      <c r="E27" s="178"/>
      <c r="F27" s="178"/>
      <c r="G27" s="178"/>
      <c r="H27" s="178"/>
      <c r="I27" s="179"/>
      <c r="J27" s="173"/>
      <c r="K27" s="173"/>
      <c r="L27" s="173"/>
      <c r="M27" s="173">
        <f t="shared" si="23"/>
        <v>0</v>
      </c>
      <c r="N27" s="173"/>
      <c r="O27" s="173"/>
      <c r="P27" s="173">
        <f t="shared" si="24"/>
        <v>0</v>
      </c>
      <c r="Q27" s="173"/>
      <c r="R27" s="173"/>
      <c r="S27" s="173">
        <f t="shared" si="25"/>
        <v>0</v>
      </c>
      <c r="T27" s="173"/>
      <c r="U27" s="173"/>
      <c r="V27" s="173">
        <f t="shared" si="26"/>
        <v>0</v>
      </c>
      <c r="W27" s="173"/>
      <c r="X27" s="173"/>
      <c r="Y27" s="173">
        <f t="shared" si="27"/>
        <v>0</v>
      </c>
      <c r="Z27" s="173"/>
      <c r="AA27" s="173"/>
      <c r="AB27" s="173">
        <f t="shared" si="28"/>
        <v>0</v>
      </c>
      <c r="AC27" s="173"/>
      <c r="AD27" s="173"/>
      <c r="AE27" s="173">
        <f t="shared" si="29"/>
        <v>0</v>
      </c>
      <c r="AF27" s="173"/>
      <c r="AG27" s="173"/>
      <c r="AH27" s="173">
        <f t="shared" si="30"/>
        <v>0</v>
      </c>
      <c r="AI27" s="173"/>
      <c r="AJ27" s="173"/>
      <c r="AK27" s="173">
        <f t="shared" si="31"/>
        <v>0</v>
      </c>
      <c r="AL27" s="173"/>
      <c r="AM27" s="173"/>
      <c r="AN27" s="173">
        <f t="shared" si="32"/>
        <v>0</v>
      </c>
      <c r="AO27" s="173"/>
      <c r="AP27" s="173"/>
      <c r="AQ27" s="173">
        <f t="shared" si="33"/>
        <v>0</v>
      </c>
      <c r="AR27" s="173"/>
      <c r="AS27" s="173"/>
      <c r="AT27" s="174">
        <f t="shared" si="22"/>
        <v>0</v>
      </c>
      <c r="AU27" s="174"/>
      <c r="AV27" s="174"/>
      <c r="AW27" s="174"/>
    </row>
    <row r="28" spans="1:49" s="6" customFormat="1" ht="12.75" customHeight="1" x14ac:dyDescent="0.2">
      <c r="A28" s="185">
        <f>+A10+1</f>
        <v>3</v>
      </c>
      <c r="B28" s="186"/>
      <c r="C28" s="182" t="s">
        <v>184</v>
      </c>
      <c r="D28" s="183"/>
      <c r="E28" s="183"/>
      <c r="F28" s="183"/>
      <c r="G28" s="183"/>
      <c r="H28" s="183"/>
      <c r="I28" s="184"/>
      <c r="J28" s="187">
        <f>SUM(J11:L27)</f>
        <v>0</v>
      </c>
      <c r="K28" s="187"/>
      <c r="L28" s="187"/>
      <c r="M28" s="187">
        <f>SUM(M11:O27)</f>
        <v>0</v>
      </c>
      <c r="N28" s="187"/>
      <c r="O28" s="187"/>
      <c r="P28" s="187">
        <f>SUM(P11:R27)</f>
        <v>0</v>
      </c>
      <c r="Q28" s="187"/>
      <c r="R28" s="187"/>
      <c r="S28" s="187">
        <f>SUM(S11:U27)</f>
        <v>0</v>
      </c>
      <c r="T28" s="187"/>
      <c r="U28" s="187"/>
      <c r="V28" s="187">
        <f>SUM(V11:X27)</f>
        <v>0</v>
      </c>
      <c r="W28" s="187"/>
      <c r="X28" s="187"/>
      <c r="Y28" s="187">
        <f>SUM(Y11:AA27)</f>
        <v>0</v>
      </c>
      <c r="Z28" s="187"/>
      <c r="AA28" s="187"/>
      <c r="AB28" s="187">
        <f>SUM(AB11:AD27)</f>
        <v>0</v>
      </c>
      <c r="AC28" s="187"/>
      <c r="AD28" s="187"/>
      <c r="AE28" s="187">
        <f>SUM(AE11:AG27)</f>
        <v>0</v>
      </c>
      <c r="AF28" s="187"/>
      <c r="AG28" s="187"/>
      <c r="AH28" s="187">
        <f>SUM(AH11:AJ27)</f>
        <v>0</v>
      </c>
      <c r="AI28" s="187"/>
      <c r="AJ28" s="187"/>
      <c r="AK28" s="191">
        <f>SUM(AK11:AM27)</f>
        <v>0</v>
      </c>
      <c r="AL28" s="192"/>
      <c r="AM28" s="193"/>
      <c r="AN28" s="191">
        <f>SUM(AN11:AP27)</f>
        <v>0</v>
      </c>
      <c r="AO28" s="192"/>
      <c r="AP28" s="193"/>
      <c r="AQ28" s="191">
        <f>SUM(AQ11:AS27)</f>
        <v>0</v>
      </c>
      <c r="AR28" s="192"/>
      <c r="AS28" s="193"/>
      <c r="AT28" s="187">
        <f>SUM(AT11:AW27)</f>
        <v>0</v>
      </c>
      <c r="AU28" s="187"/>
      <c r="AV28" s="187"/>
      <c r="AW28" s="187"/>
    </row>
    <row r="29" spans="1:49" s="6" customFormat="1" ht="12.75" customHeight="1" x14ac:dyDescent="0.2">
      <c r="A29" s="185">
        <f>+A28+1</f>
        <v>4</v>
      </c>
      <c r="B29" s="186"/>
      <c r="C29" s="182" t="s">
        <v>202</v>
      </c>
      <c r="D29" s="183"/>
      <c r="E29" s="183"/>
      <c r="F29" s="183"/>
      <c r="G29" s="183"/>
      <c r="H29" s="183"/>
      <c r="I29" s="184"/>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97"/>
      <c r="AL29" s="198"/>
      <c r="AM29" s="199"/>
      <c r="AN29" s="197"/>
      <c r="AO29" s="198"/>
      <c r="AP29" s="199"/>
      <c r="AQ29" s="197"/>
      <c r="AR29" s="198"/>
      <c r="AS29" s="199"/>
      <c r="AT29" s="187">
        <f>SUM(J29:AS29)</f>
        <v>0</v>
      </c>
      <c r="AU29" s="187"/>
      <c r="AV29" s="187"/>
      <c r="AW29" s="187"/>
    </row>
    <row r="30" spans="1:49" s="6" customFormat="1" ht="12.75" customHeight="1" x14ac:dyDescent="0.2">
      <c r="A30" s="185">
        <f>+A29+1</f>
        <v>5</v>
      </c>
      <c r="B30" s="186"/>
      <c r="C30" s="194" t="s">
        <v>203</v>
      </c>
      <c r="D30" s="195"/>
      <c r="E30" s="195"/>
      <c r="F30" s="195"/>
      <c r="G30" s="195"/>
      <c r="H30" s="195"/>
      <c r="I30" s="196"/>
      <c r="J30" s="187">
        <f>J4+J10-J28-J29</f>
        <v>0</v>
      </c>
      <c r="K30" s="187"/>
      <c r="L30" s="187"/>
      <c r="M30" s="187">
        <f>M4+M10-M28-M29</f>
        <v>0</v>
      </c>
      <c r="N30" s="187"/>
      <c r="O30" s="187"/>
      <c r="P30" s="187">
        <f>P4+P10-P28-P29</f>
        <v>0</v>
      </c>
      <c r="Q30" s="187"/>
      <c r="R30" s="187"/>
      <c r="S30" s="187">
        <f>S4+S10-S28-S29</f>
        <v>0</v>
      </c>
      <c r="T30" s="187"/>
      <c r="U30" s="187"/>
      <c r="V30" s="187">
        <f>V4+V10-V28-V29</f>
        <v>0</v>
      </c>
      <c r="W30" s="187"/>
      <c r="X30" s="187"/>
      <c r="Y30" s="187">
        <f>Y4+Y10-Y28-Y29</f>
        <v>0</v>
      </c>
      <c r="Z30" s="187"/>
      <c r="AA30" s="187"/>
      <c r="AB30" s="187">
        <f>AB4+AB10-AB28-AB29</f>
        <v>0</v>
      </c>
      <c r="AC30" s="187"/>
      <c r="AD30" s="187"/>
      <c r="AE30" s="187">
        <f>AE4+AE10-AE28-AE29</f>
        <v>0</v>
      </c>
      <c r="AF30" s="187"/>
      <c r="AG30" s="187"/>
      <c r="AH30" s="187">
        <f>AH4+AH10-AH28-AH29</f>
        <v>0</v>
      </c>
      <c r="AI30" s="187"/>
      <c r="AJ30" s="187"/>
      <c r="AK30" s="191">
        <f>AK4+AK10-AK28-AK29</f>
        <v>0</v>
      </c>
      <c r="AL30" s="192"/>
      <c r="AM30" s="193"/>
      <c r="AN30" s="191">
        <f>AN4+AN10-AN28-AN29</f>
        <v>0</v>
      </c>
      <c r="AO30" s="192"/>
      <c r="AP30" s="193"/>
      <c r="AQ30" s="191">
        <f>AQ4+AQ10-AQ28-AQ29</f>
        <v>0</v>
      </c>
      <c r="AR30" s="192"/>
      <c r="AS30" s="193"/>
      <c r="AT30" s="187">
        <f>+AT4+AT10-AT28-AT29</f>
        <v>0</v>
      </c>
      <c r="AU30" s="187"/>
      <c r="AV30" s="187"/>
      <c r="AW30" s="187"/>
    </row>
    <row r="31" spans="1:49" s="6" customFormat="1" ht="12.75" customHeight="1" x14ac:dyDescent="0.2">
      <c r="A31" s="175">
        <f>A30+1.01</f>
        <v>6.01</v>
      </c>
      <c r="B31" s="176"/>
      <c r="C31" s="177" t="s">
        <v>204</v>
      </c>
      <c r="D31" s="178"/>
      <c r="E31" s="178"/>
      <c r="F31" s="178"/>
      <c r="G31" s="178"/>
      <c r="H31" s="178"/>
      <c r="I31" s="179"/>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97"/>
      <c r="AL31" s="198"/>
      <c r="AM31" s="199"/>
      <c r="AN31" s="197"/>
      <c r="AO31" s="198"/>
      <c r="AP31" s="199"/>
      <c r="AQ31" s="197"/>
      <c r="AR31" s="198"/>
      <c r="AS31" s="199"/>
      <c r="AT31" s="174">
        <f t="shared" ref="AT31:AT38" si="35">SUM(J31:AS31)</f>
        <v>0</v>
      </c>
      <c r="AU31" s="174"/>
      <c r="AV31" s="174"/>
      <c r="AW31" s="174"/>
    </row>
    <row r="32" spans="1:49" s="6" customFormat="1" ht="24" customHeight="1" x14ac:dyDescent="0.2">
      <c r="A32" s="175">
        <f t="shared" ref="A32:A38" si="36">+A31+0.01</f>
        <v>6.02</v>
      </c>
      <c r="B32" s="176"/>
      <c r="C32" s="188" t="s">
        <v>205</v>
      </c>
      <c r="D32" s="189"/>
      <c r="E32" s="189"/>
      <c r="F32" s="189"/>
      <c r="G32" s="189"/>
      <c r="H32" s="189"/>
      <c r="I32" s="190"/>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97"/>
      <c r="AL32" s="198"/>
      <c r="AM32" s="199"/>
      <c r="AN32" s="197"/>
      <c r="AO32" s="198"/>
      <c r="AP32" s="199"/>
      <c r="AQ32" s="197"/>
      <c r="AR32" s="198"/>
      <c r="AS32" s="199"/>
      <c r="AT32" s="174">
        <f t="shared" si="35"/>
        <v>0</v>
      </c>
      <c r="AU32" s="174"/>
      <c r="AV32" s="174"/>
      <c r="AW32" s="174"/>
    </row>
    <row r="33" spans="1:49" s="6" customFormat="1" ht="24" customHeight="1" x14ac:dyDescent="0.2">
      <c r="A33" s="175">
        <f t="shared" si="36"/>
        <v>6.0299999999999994</v>
      </c>
      <c r="B33" s="176"/>
      <c r="C33" s="188" t="s">
        <v>206</v>
      </c>
      <c r="D33" s="189"/>
      <c r="E33" s="189"/>
      <c r="F33" s="189"/>
      <c r="G33" s="189"/>
      <c r="H33" s="189"/>
      <c r="I33" s="190"/>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97"/>
      <c r="AL33" s="198"/>
      <c r="AM33" s="199"/>
      <c r="AN33" s="197"/>
      <c r="AO33" s="198"/>
      <c r="AP33" s="199"/>
      <c r="AQ33" s="197"/>
      <c r="AR33" s="198"/>
      <c r="AS33" s="199"/>
      <c r="AT33" s="174">
        <f t="shared" si="35"/>
        <v>0</v>
      </c>
      <c r="AU33" s="174"/>
      <c r="AV33" s="174"/>
      <c r="AW33" s="174"/>
    </row>
    <row r="34" spans="1:49" s="6" customFormat="1" ht="24" customHeight="1" x14ac:dyDescent="0.2">
      <c r="A34" s="175">
        <f t="shared" si="36"/>
        <v>6.0399999999999991</v>
      </c>
      <c r="B34" s="176"/>
      <c r="C34" s="188" t="s">
        <v>207</v>
      </c>
      <c r="D34" s="189"/>
      <c r="E34" s="189"/>
      <c r="F34" s="189"/>
      <c r="G34" s="189"/>
      <c r="H34" s="189"/>
      <c r="I34" s="190"/>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97"/>
      <c r="AL34" s="198"/>
      <c r="AM34" s="199"/>
      <c r="AN34" s="197"/>
      <c r="AO34" s="198"/>
      <c r="AP34" s="199"/>
      <c r="AQ34" s="197"/>
      <c r="AR34" s="198"/>
      <c r="AS34" s="199"/>
      <c r="AT34" s="174">
        <f t="shared" si="35"/>
        <v>0</v>
      </c>
      <c r="AU34" s="174"/>
      <c r="AV34" s="174"/>
      <c r="AW34" s="174"/>
    </row>
    <row r="35" spans="1:49" s="6" customFormat="1" ht="12.75" customHeight="1" x14ac:dyDescent="0.2">
      <c r="A35" s="175">
        <f t="shared" si="36"/>
        <v>6.0499999999999989</v>
      </c>
      <c r="B35" s="176"/>
      <c r="C35" s="177" t="s">
        <v>208</v>
      </c>
      <c r="D35" s="178"/>
      <c r="E35" s="178"/>
      <c r="F35" s="178"/>
      <c r="G35" s="178"/>
      <c r="H35" s="178"/>
      <c r="I35" s="179"/>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97"/>
      <c r="AL35" s="198"/>
      <c r="AM35" s="199"/>
      <c r="AN35" s="197"/>
      <c r="AO35" s="198"/>
      <c r="AP35" s="199"/>
      <c r="AQ35" s="197"/>
      <c r="AR35" s="198"/>
      <c r="AS35" s="199"/>
      <c r="AT35" s="174">
        <f t="shared" si="35"/>
        <v>0</v>
      </c>
      <c r="AU35" s="174"/>
      <c r="AV35" s="174"/>
      <c r="AW35" s="174"/>
    </row>
    <row r="36" spans="1:49" s="6" customFormat="1" ht="12.75" customHeight="1" x14ac:dyDescent="0.2">
      <c r="A36" s="175">
        <f t="shared" si="36"/>
        <v>6.0599999999999987</v>
      </c>
      <c r="B36" s="176"/>
      <c r="C36" s="177" t="s">
        <v>209</v>
      </c>
      <c r="D36" s="178"/>
      <c r="E36" s="178"/>
      <c r="F36" s="178"/>
      <c r="G36" s="178"/>
      <c r="H36" s="178"/>
      <c r="I36" s="179"/>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97"/>
      <c r="AL36" s="198"/>
      <c r="AM36" s="199"/>
      <c r="AN36" s="197"/>
      <c r="AO36" s="198"/>
      <c r="AP36" s="199"/>
      <c r="AQ36" s="197"/>
      <c r="AR36" s="198"/>
      <c r="AS36" s="199"/>
      <c r="AT36" s="174">
        <f t="shared" si="35"/>
        <v>0</v>
      </c>
      <c r="AU36" s="174"/>
      <c r="AV36" s="174"/>
      <c r="AW36" s="174"/>
    </row>
    <row r="37" spans="1:49" s="6" customFormat="1" ht="12.75" customHeight="1" x14ac:dyDescent="0.2">
      <c r="A37" s="175">
        <f t="shared" si="36"/>
        <v>6.0699999999999985</v>
      </c>
      <c r="B37" s="176"/>
      <c r="C37" s="177" t="s">
        <v>216</v>
      </c>
      <c r="D37" s="178"/>
      <c r="E37" s="178"/>
      <c r="F37" s="178"/>
      <c r="G37" s="178"/>
      <c r="H37" s="178"/>
      <c r="I37" s="179"/>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97"/>
      <c r="AL37" s="198"/>
      <c r="AM37" s="199"/>
      <c r="AN37" s="197"/>
      <c r="AO37" s="198"/>
      <c r="AP37" s="199"/>
      <c r="AQ37" s="197"/>
      <c r="AR37" s="198"/>
      <c r="AS37" s="199"/>
      <c r="AT37" s="174">
        <f t="shared" si="35"/>
        <v>0</v>
      </c>
      <c r="AU37" s="174"/>
      <c r="AV37" s="174"/>
      <c r="AW37" s="174"/>
    </row>
    <row r="38" spans="1:49" s="6" customFormat="1" ht="12.75" customHeight="1" x14ac:dyDescent="0.2">
      <c r="A38" s="175">
        <f t="shared" si="36"/>
        <v>6.0799999999999983</v>
      </c>
      <c r="B38" s="176"/>
      <c r="C38" s="177" t="s">
        <v>210</v>
      </c>
      <c r="D38" s="178"/>
      <c r="E38" s="178"/>
      <c r="F38" s="178"/>
      <c r="G38" s="178"/>
      <c r="H38" s="178"/>
      <c r="I38" s="179"/>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97"/>
      <c r="AL38" s="198"/>
      <c r="AM38" s="199"/>
      <c r="AN38" s="197"/>
      <c r="AO38" s="198"/>
      <c r="AP38" s="199"/>
      <c r="AQ38" s="197"/>
      <c r="AR38" s="198"/>
      <c r="AS38" s="199"/>
      <c r="AT38" s="174">
        <f t="shared" si="35"/>
        <v>0</v>
      </c>
      <c r="AU38" s="174"/>
      <c r="AV38" s="174"/>
      <c r="AW38" s="174"/>
    </row>
    <row r="39" spans="1:49" s="6" customFormat="1" ht="12.75" customHeight="1" x14ac:dyDescent="0.2">
      <c r="A39" s="185">
        <f>+A30+1</f>
        <v>6</v>
      </c>
      <c r="B39" s="186"/>
      <c r="C39" s="194" t="s">
        <v>211</v>
      </c>
      <c r="D39" s="195"/>
      <c r="E39" s="195"/>
      <c r="F39" s="195"/>
      <c r="G39" s="195"/>
      <c r="H39" s="195"/>
      <c r="I39" s="196"/>
      <c r="J39" s="187">
        <f>SUM(J31:L38)</f>
        <v>0</v>
      </c>
      <c r="K39" s="187"/>
      <c r="L39" s="187"/>
      <c r="M39" s="187">
        <f>SUM(M31:O38)</f>
        <v>0</v>
      </c>
      <c r="N39" s="187"/>
      <c r="O39" s="187"/>
      <c r="P39" s="187">
        <f>SUM(P31:R38)</f>
        <v>0</v>
      </c>
      <c r="Q39" s="187"/>
      <c r="R39" s="187"/>
      <c r="S39" s="187">
        <f>SUM(S31:U38)</f>
        <v>0</v>
      </c>
      <c r="T39" s="187"/>
      <c r="U39" s="187"/>
      <c r="V39" s="187">
        <f>SUM(V31:X38)</f>
        <v>0</v>
      </c>
      <c r="W39" s="187"/>
      <c r="X39" s="187"/>
      <c r="Y39" s="187">
        <f>SUM(Y31:AA38)</f>
        <v>0</v>
      </c>
      <c r="Z39" s="187"/>
      <c r="AA39" s="187"/>
      <c r="AB39" s="187">
        <f>SUM(AB31:AD38)</f>
        <v>0</v>
      </c>
      <c r="AC39" s="187"/>
      <c r="AD39" s="187"/>
      <c r="AE39" s="187">
        <f>SUM(AE31:AG38)</f>
        <v>0</v>
      </c>
      <c r="AF39" s="187"/>
      <c r="AG39" s="187"/>
      <c r="AH39" s="187">
        <f>SUM(AH31:AJ38)</f>
        <v>0</v>
      </c>
      <c r="AI39" s="187"/>
      <c r="AJ39" s="187"/>
      <c r="AK39" s="191">
        <f>SUM(AK31:AM38)</f>
        <v>0</v>
      </c>
      <c r="AL39" s="192"/>
      <c r="AM39" s="193"/>
      <c r="AN39" s="191">
        <f>SUM(AN31:AP38)</f>
        <v>0</v>
      </c>
      <c r="AO39" s="192"/>
      <c r="AP39" s="193"/>
      <c r="AQ39" s="191">
        <f>SUM(AQ31:AS38)</f>
        <v>0</v>
      </c>
      <c r="AR39" s="192"/>
      <c r="AS39" s="193"/>
      <c r="AT39" s="187">
        <f>SUM(AT31:AW38)</f>
        <v>0</v>
      </c>
      <c r="AU39" s="187"/>
      <c r="AV39" s="187"/>
      <c r="AW39" s="187"/>
    </row>
    <row r="40" spans="1:49" s="6" customFormat="1" ht="12.75" customHeight="1" x14ac:dyDescent="0.2">
      <c r="A40" s="175">
        <f>A39+1.01</f>
        <v>7.01</v>
      </c>
      <c r="B40" s="176"/>
      <c r="C40" s="177" t="s">
        <v>213</v>
      </c>
      <c r="D40" s="178"/>
      <c r="E40" s="178"/>
      <c r="F40" s="178"/>
      <c r="G40" s="178"/>
      <c r="H40" s="178"/>
      <c r="I40" s="179"/>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97"/>
      <c r="AL40" s="198"/>
      <c r="AM40" s="199"/>
      <c r="AN40" s="197"/>
      <c r="AO40" s="198"/>
      <c r="AP40" s="199"/>
      <c r="AQ40" s="197"/>
      <c r="AR40" s="198"/>
      <c r="AS40" s="199"/>
      <c r="AT40" s="174">
        <f>SUM(J40:AS40)</f>
        <v>0</v>
      </c>
      <c r="AU40" s="174"/>
      <c r="AV40" s="174"/>
      <c r="AW40" s="174"/>
    </row>
    <row r="41" spans="1:49" s="6" customFormat="1" ht="12.75" customHeight="1" x14ac:dyDescent="0.2">
      <c r="A41" s="175">
        <f>A40+0.01</f>
        <v>7.02</v>
      </c>
      <c r="B41" s="176"/>
      <c r="C41" s="177" t="s">
        <v>214</v>
      </c>
      <c r="D41" s="178"/>
      <c r="E41" s="178"/>
      <c r="F41" s="178"/>
      <c r="G41" s="178"/>
      <c r="H41" s="178"/>
      <c r="I41" s="179"/>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97"/>
      <c r="AL41" s="198"/>
      <c r="AM41" s="199"/>
      <c r="AN41" s="197"/>
      <c r="AO41" s="198"/>
      <c r="AP41" s="199"/>
      <c r="AQ41" s="197"/>
      <c r="AR41" s="198"/>
      <c r="AS41" s="199"/>
      <c r="AT41" s="174">
        <f>SUM(J41:AS41)</f>
        <v>0</v>
      </c>
      <c r="AU41" s="174"/>
      <c r="AV41" s="174"/>
      <c r="AW41" s="174"/>
    </row>
    <row r="42" spans="1:49" s="6" customFormat="1" ht="12.75" customHeight="1" x14ac:dyDescent="0.2">
      <c r="A42" s="175">
        <f>A41+0.01</f>
        <v>7.0299999999999994</v>
      </c>
      <c r="B42" s="176"/>
      <c r="C42" s="177" t="s">
        <v>215</v>
      </c>
      <c r="D42" s="178"/>
      <c r="E42" s="178"/>
      <c r="F42" s="178"/>
      <c r="G42" s="178"/>
      <c r="H42" s="178"/>
      <c r="I42" s="179"/>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97"/>
      <c r="AL42" s="198"/>
      <c r="AM42" s="199"/>
      <c r="AN42" s="197"/>
      <c r="AO42" s="198"/>
      <c r="AP42" s="199"/>
      <c r="AQ42" s="197"/>
      <c r="AR42" s="198"/>
      <c r="AS42" s="199"/>
      <c r="AT42" s="174">
        <f>SUM(J42:AS42)</f>
        <v>0</v>
      </c>
      <c r="AU42" s="174"/>
      <c r="AV42" s="174"/>
      <c r="AW42" s="174"/>
    </row>
    <row r="43" spans="1:49" s="6" customFormat="1" ht="12.75" customHeight="1" x14ac:dyDescent="0.2">
      <c r="A43" s="185">
        <f>+A34+1</f>
        <v>7.0399999999999991</v>
      </c>
      <c r="B43" s="186"/>
      <c r="C43" s="194" t="s">
        <v>212</v>
      </c>
      <c r="D43" s="195"/>
      <c r="E43" s="195"/>
      <c r="F43" s="195"/>
      <c r="G43" s="195"/>
      <c r="H43" s="195"/>
      <c r="I43" s="196"/>
      <c r="J43" s="187">
        <f>SUM(J40:L42)</f>
        <v>0</v>
      </c>
      <c r="K43" s="187"/>
      <c r="L43" s="187"/>
      <c r="M43" s="187">
        <f>SUM(M40:O42)</f>
        <v>0</v>
      </c>
      <c r="N43" s="187"/>
      <c r="O43" s="187"/>
      <c r="P43" s="187">
        <f>SUM(P40:R42)</f>
        <v>0</v>
      </c>
      <c r="Q43" s="187"/>
      <c r="R43" s="187"/>
      <c r="S43" s="187">
        <f>SUM(S40:U42)</f>
        <v>0</v>
      </c>
      <c r="T43" s="187"/>
      <c r="U43" s="187"/>
      <c r="V43" s="187">
        <f>SUM(V40:X42)</f>
        <v>0</v>
      </c>
      <c r="W43" s="187"/>
      <c r="X43" s="187"/>
      <c r="Y43" s="187">
        <f>SUM(Y40:AA42)</f>
        <v>0</v>
      </c>
      <c r="Z43" s="187"/>
      <c r="AA43" s="187"/>
      <c r="AB43" s="187">
        <f>SUM(AB40:AD42)</f>
        <v>0</v>
      </c>
      <c r="AC43" s="187"/>
      <c r="AD43" s="187"/>
      <c r="AE43" s="187">
        <f>SUM(AE40:AG42)</f>
        <v>0</v>
      </c>
      <c r="AF43" s="187"/>
      <c r="AG43" s="187"/>
      <c r="AH43" s="187">
        <f>SUM(AH40:AJ42)</f>
        <v>0</v>
      </c>
      <c r="AI43" s="187"/>
      <c r="AJ43" s="187"/>
      <c r="AK43" s="191">
        <f>SUM(AK40:AM42)</f>
        <v>0</v>
      </c>
      <c r="AL43" s="192"/>
      <c r="AM43" s="193"/>
      <c r="AN43" s="191">
        <f>SUM(AN40:AP42)</f>
        <v>0</v>
      </c>
      <c r="AO43" s="192"/>
      <c r="AP43" s="193"/>
      <c r="AQ43" s="191">
        <f>SUM(AQ40:AS42)</f>
        <v>0</v>
      </c>
      <c r="AR43" s="192"/>
      <c r="AS43" s="193"/>
      <c r="AT43" s="187">
        <f>SUM(AT40:AW42)</f>
        <v>0</v>
      </c>
      <c r="AU43" s="187"/>
      <c r="AV43" s="187"/>
      <c r="AW43" s="187"/>
    </row>
    <row r="44" spans="1:49" s="6" customFormat="1" ht="12.75" customHeight="1" x14ac:dyDescent="0.2">
      <c r="A44" s="185">
        <f>+A43+1</f>
        <v>8.0399999999999991</v>
      </c>
      <c r="B44" s="186"/>
      <c r="C44" s="194" t="s">
        <v>217</v>
      </c>
      <c r="D44" s="195"/>
      <c r="E44" s="195"/>
      <c r="F44" s="195"/>
      <c r="G44" s="195"/>
      <c r="H44" s="195"/>
      <c r="I44" s="196"/>
      <c r="J44" s="187">
        <f>+J30-J39+J43</f>
        <v>0</v>
      </c>
      <c r="K44" s="187"/>
      <c r="L44" s="187"/>
      <c r="M44" s="187">
        <f>+M30-M39+M43</f>
        <v>0</v>
      </c>
      <c r="N44" s="187"/>
      <c r="O44" s="187"/>
      <c r="P44" s="187">
        <f>+P30-P39+P43</f>
        <v>0</v>
      </c>
      <c r="Q44" s="187"/>
      <c r="R44" s="187"/>
      <c r="S44" s="187">
        <f>+S30-S39+S43</f>
        <v>0</v>
      </c>
      <c r="T44" s="187"/>
      <c r="U44" s="187"/>
      <c r="V44" s="187">
        <f>+V30-V39+V43</f>
        <v>0</v>
      </c>
      <c r="W44" s="187"/>
      <c r="X44" s="187"/>
      <c r="Y44" s="187">
        <f>+Y30-Y39+Y43</f>
        <v>0</v>
      </c>
      <c r="Z44" s="187"/>
      <c r="AA44" s="187"/>
      <c r="AB44" s="187">
        <f>+AB30-AB39+AB43</f>
        <v>0</v>
      </c>
      <c r="AC44" s="187"/>
      <c r="AD44" s="187"/>
      <c r="AE44" s="187">
        <f>+AE30-AE39+AE43</f>
        <v>0</v>
      </c>
      <c r="AF44" s="187"/>
      <c r="AG44" s="187"/>
      <c r="AH44" s="187">
        <f>+AH30-AH39+AH43</f>
        <v>0</v>
      </c>
      <c r="AI44" s="187"/>
      <c r="AJ44" s="187"/>
      <c r="AK44" s="191">
        <f>+AK30-AK39+AK43</f>
        <v>0</v>
      </c>
      <c r="AL44" s="192"/>
      <c r="AM44" s="193"/>
      <c r="AN44" s="191">
        <f>+AN30-AN39+AN43</f>
        <v>0</v>
      </c>
      <c r="AO44" s="192"/>
      <c r="AP44" s="193"/>
      <c r="AQ44" s="191">
        <f>+AQ30-AQ39+AQ43</f>
        <v>0</v>
      </c>
      <c r="AR44" s="192"/>
      <c r="AS44" s="193"/>
      <c r="AT44" s="187">
        <f>+AT30-AT39+AT43</f>
        <v>0</v>
      </c>
      <c r="AU44" s="187"/>
      <c r="AV44" s="187"/>
      <c r="AW44" s="187"/>
    </row>
    <row r="45" spans="1:49" s="6" customFormat="1" ht="12.75" customHeight="1" x14ac:dyDescent="0.2"/>
    <row r="46" spans="1:49" s="6" customFormat="1" ht="12.75" customHeight="1" x14ac:dyDescent="0.2"/>
    <row r="47" spans="1:49" s="6" customFormat="1" ht="12.75" customHeight="1" x14ac:dyDescent="0.2"/>
    <row r="48" spans="1:49" s="6" customFormat="1" ht="12.75" customHeight="1" x14ac:dyDescent="0.2"/>
    <row r="49" s="6" customFormat="1" ht="12.75" customHeight="1" x14ac:dyDescent="0.2"/>
    <row r="50" s="6" customFormat="1" ht="12.75" customHeight="1" x14ac:dyDescent="0.2"/>
    <row r="51" s="6" customFormat="1" ht="12.75" customHeight="1" x14ac:dyDescent="0.2"/>
    <row r="52" s="6" customFormat="1" ht="12.75" customHeight="1" x14ac:dyDescent="0.2"/>
    <row r="53" s="6" customFormat="1" ht="12.75" customHeight="1" x14ac:dyDescent="0.2"/>
    <row r="54" s="6" customFormat="1" ht="12.75" customHeight="1" x14ac:dyDescent="0.2"/>
    <row r="55" s="6" customFormat="1" ht="12.75" customHeight="1" x14ac:dyDescent="0.2"/>
    <row r="56" s="6" customFormat="1" ht="12.75" customHeight="1" x14ac:dyDescent="0.2"/>
    <row r="57" s="6" customFormat="1" ht="12.75" customHeight="1" x14ac:dyDescent="0.2"/>
    <row r="58" s="6" customFormat="1" ht="12.75" customHeight="1" x14ac:dyDescent="0.2"/>
    <row r="59" s="6" customFormat="1" ht="12.75" customHeight="1" x14ac:dyDescent="0.2"/>
    <row r="60" s="6" customFormat="1" ht="12.75" customHeight="1" x14ac:dyDescent="0.2"/>
    <row r="61" s="6" customFormat="1" ht="12.75" customHeight="1" x14ac:dyDescent="0.2"/>
    <row r="62" s="6" customFormat="1" ht="12.75" customHeight="1" x14ac:dyDescent="0.2"/>
    <row r="63" s="6" customFormat="1" ht="12.75" customHeight="1" x14ac:dyDescent="0.2"/>
    <row r="64" s="6" customFormat="1" ht="12.75" customHeight="1" x14ac:dyDescent="0.2"/>
    <row r="65" spans="1:49" s="6" customFormat="1" ht="12.75" customHeight="1" x14ac:dyDescent="0.2"/>
    <row r="66" spans="1:49" s="6" customFormat="1" ht="12.75" customHeight="1" x14ac:dyDescent="0.2"/>
    <row r="67" spans="1:49" s="6" customFormat="1" ht="12.75" customHeight="1" x14ac:dyDescent="0.2"/>
    <row r="68" spans="1:49" s="6" customFormat="1" ht="12.75" customHeight="1" x14ac:dyDescent="0.2"/>
    <row r="69" spans="1:49" s="6" customFormat="1" ht="12.75" customHeight="1" x14ac:dyDescent="0.2"/>
    <row r="70" spans="1:49" s="6" customFormat="1" ht="12.75" customHeight="1" x14ac:dyDescent="0.2">
      <c r="A70" s="76" t="s">
        <v>218</v>
      </c>
      <c r="B70" s="76"/>
      <c r="C70" s="76"/>
      <c r="D70" s="76"/>
      <c r="F70" s="76" t="s">
        <v>224</v>
      </c>
      <c r="G70" s="76"/>
      <c r="H70" s="76"/>
      <c r="I70" s="76"/>
      <c r="J70" s="76"/>
      <c r="K70" s="76"/>
      <c r="L70" s="76"/>
      <c r="M70" s="76"/>
      <c r="N70" s="76"/>
      <c r="O70" s="76"/>
      <c r="P70" s="76"/>
      <c r="Q70" s="76"/>
      <c r="R70" s="76"/>
      <c r="S70" s="76"/>
      <c r="T70" s="76"/>
    </row>
    <row r="71" spans="1:49" s="6" customFormat="1" ht="12.75" customHeight="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row>
    <row r="72" spans="1:49" s="6" customFormat="1" ht="12.75" customHeight="1" x14ac:dyDescent="0.2">
      <c r="A72" s="167" t="s">
        <v>147</v>
      </c>
      <c r="B72" s="168"/>
      <c r="C72" s="168"/>
      <c r="D72" s="168"/>
      <c r="E72" s="168"/>
      <c r="F72" s="168"/>
      <c r="G72" s="168"/>
      <c r="H72" s="168"/>
      <c r="I72" s="169"/>
      <c r="J72" s="165" t="s">
        <v>219</v>
      </c>
      <c r="K72" s="165"/>
      <c r="L72" s="165"/>
      <c r="M72" s="165" t="s">
        <v>220</v>
      </c>
      <c r="N72" s="165"/>
      <c r="O72" s="165"/>
      <c r="P72" s="165" t="s">
        <v>221</v>
      </c>
      <c r="Q72" s="165"/>
      <c r="R72" s="165"/>
      <c r="S72" s="165" t="s">
        <v>222</v>
      </c>
      <c r="T72" s="165"/>
      <c r="U72" s="165"/>
      <c r="V72" s="165" t="s">
        <v>223</v>
      </c>
      <c r="W72" s="165"/>
      <c r="X72" s="165"/>
      <c r="Y72" s="165"/>
      <c r="Z72" s="165" t="s">
        <v>219</v>
      </c>
      <c r="AA72" s="165"/>
      <c r="AB72" s="165"/>
      <c r="AC72" s="165" t="s">
        <v>220</v>
      </c>
      <c r="AD72" s="165"/>
      <c r="AE72" s="165"/>
      <c r="AF72" s="165" t="s">
        <v>221</v>
      </c>
      <c r="AG72" s="165"/>
      <c r="AH72" s="165"/>
      <c r="AI72" s="165" t="s">
        <v>222</v>
      </c>
      <c r="AJ72" s="165"/>
      <c r="AK72" s="165"/>
      <c r="AL72" s="165" t="s">
        <v>229</v>
      </c>
      <c r="AM72" s="165"/>
      <c r="AN72" s="165"/>
      <c r="AO72" s="165"/>
      <c r="AP72" s="18"/>
      <c r="AQ72" s="18"/>
      <c r="AR72" s="18"/>
      <c r="AS72" s="18"/>
      <c r="AT72" s="18"/>
      <c r="AU72" s="18"/>
      <c r="AV72" s="18"/>
      <c r="AW72" s="18"/>
    </row>
    <row r="73" spans="1:49" s="6" customFormat="1" ht="12.75" customHeight="1" x14ac:dyDescent="0.2">
      <c r="A73" s="185">
        <v>1</v>
      </c>
      <c r="B73" s="186"/>
      <c r="C73" s="182" t="s">
        <v>177</v>
      </c>
      <c r="D73" s="183"/>
      <c r="E73" s="183"/>
      <c r="F73" s="183"/>
      <c r="G73" s="183"/>
      <c r="H73" s="183"/>
      <c r="I73" s="184"/>
      <c r="J73" s="187">
        <f>AT44</f>
        <v>0</v>
      </c>
      <c r="K73" s="187"/>
      <c r="L73" s="187"/>
      <c r="M73" s="187">
        <f>+J99</f>
        <v>0</v>
      </c>
      <c r="N73" s="187"/>
      <c r="O73" s="187"/>
      <c r="P73" s="187">
        <f>+M99</f>
        <v>0</v>
      </c>
      <c r="Q73" s="187"/>
      <c r="R73" s="187"/>
      <c r="S73" s="187">
        <f>+P99</f>
        <v>0</v>
      </c>
      <c r="T73" s="187"/>
      <c r="U73" s="187"/>
      <c r="V73" s="166">
        <f>+J73</f>
        <v>0</v>
      </c>
      <c r="W73" s="166"/>
      <c r="X73" s="166"/>
      <c r="Y73" s="166"/>
      <c r="Z73" s="187">
        <f>+V113</f>
        <v>0</v>
      </c>
      <c r="AA73" s="187"/>
      <c r="AB73" s="187"/>
      <c r="AC73" s="187">
        <f>+Z99</f>
        <v>0</v>
      </c>
      <c r="AD73" s="187"/>
      <c r="AE73" s="187"/>
      <c r="AF73" s="187">
        <f>+AC99</f>
        <v>0</v>
      </c>
      <c r="AG73" s="187"/>
      <c r="AH73" s="187"/>
      <c r="AI73" s="187">
        <f>+AF99</f>
        <v>0</v>
      </c>
      <c r="AJ73" s="187"/>
      <c r="AK73" s="187"/>
      <c r="AL73" s="166">
        <f>+Z73</f>
        <v>0</v>
      </c>
      <c r="AM73" s="166"/>
      <c r="AN73" s="166"/>
      <c r="AO73" s="166"/>
      <c r="AP73" s="19"/>
      <c r="AQ73" s="19"/>
      <c r="AR73" s="19"/>
      <c r="AS73" s="19"/>
      <c r="AT73" s="19"/>
      <c r="AU73" s="19"/>
      <c r="AV73" s="19"/>
      <c r="AW73" s="19"/>
    </row>
    <row r="74" spans="1:49" s="6" customFormat="1" ht="12.75" customHeight="1" x14ac:dyDescent="0.2">
      <c r="A74" s="175">
        <f>A73+1.01</f>
        <v>2.0099999999999998</v>
      </c>
      <c r="B74" s="176"/>
      <c r="C74" s="177" t="s">
        <v>179</v>
      </c>
      <c r="D74" s="178"/>
      <c r="E74" s="178"/>
      <c r="F74" s="178"/>
      <c r="G74" s="178"/>
      <c r="H74" s="178"/>
      <c r="I74" s="179"/>
      <c r="J74" s="173"/>
      <c r="K74" s="173"/>
      <c r="L74" s="173"/>
      <c r="M74" s="173">
        <f>+J74</f>
        <v>0</v>
      </c>
      <c r="N74" s="173"/>
      <c r="O74" s="173"/>
      <c r="P74" s="173">
        <f t="shared" ref="P74" si="37">+M74</f>
        <v>0</v>
      </c>
      <c r="Q74" s="173"/>
      <c r="R74" s="173"/>
      <c r="S74" s="173">
        <f t="shared" ref="S74" si="38">+P74</f>
        <v>0</v>
      </c>
      <c r="T74" s="173"/>
      <c r="U74" s="173"/>
      <c r="V74" s="174">
        <f>SUM(J74:U74)</f>
        <v>0</v>
      </c>
      <c r="W74" s="174"/>
      <c r="X74" s="174"/>
      <c r="Y74" s="174"/>
      <c r="Z74" s="173"/>
      <c r="AA74" s="173"/>
      <c r="AB74" s="173"/>
      <c r="AC74" s="173">
        <f>+Z74</f>
        <v>0</v>
      </c>
      <c r="AD74" s="173"/>
      <c r="AE74" s="173"/>
      <c r="AF74" s="173">
        <f t="shared" ref="AF74" si="39">+AC74</f>
        <v>0</v>
      </c>
      <c r="AG74" s="173"/>
      <c r="AH74" s="173"/>
      <c r="AI74" s="173">
        <f t="shared" ref="AI74" si="40">+AF74</f>
        <v>0</v>
      </c>
      <c r="AJ74" s="173"/>
      <c r="AK74" s="173"/>
      <c r="AL74" s="174">
        <f>SUM(Z74:AK74)</f>
        <v>0</v>
      </c>
      <c r="AM74" s="174"/>
      <c r="AN74" s="174"/>
      <c r="AO74" s="174"/>
      <c r="AP74" s="20"/>
      <c r="AQ74" s="20"/>
      <c r="AR74" s="20"/>
      <c r="AS74" s="20"/>
      <c r="AT74" s="19"/>
      <c r="AU74" s="19"/>
      <c r="AV74" s="19"/>
      <c r="AW74" s="19"/>
    </row>
    <row r="75" spans="1:49" s="6" customFormat="1" ht="12.75" customHeight="1" x14ac:dyDescent="0.2">
      <c r="A75" s="175">
        <f>A74+0.01</f>
        <v>2.0199999999999996</v>
      </c>
      <c r="B75" s="176"/>
      <c r="C75" s="177" t="s">
        <v>180</v>
      </c>
      <c r="D75" s="178"/>
      <c r="E75" s="178"/>
      <c r="F75" s="178"/>
      <c r="G75" s="178"/>
      <c r="H75" s="178"/>
      <c r="I75" s="179"/>
      <c r="J75" s="173"/>
      <c r="K75" s="173"/>
      <c r="L75" s="173"/>
      <c r="M75" s="173">
        <f t="shared" ref="M75:M78" si="41">+J75</f>
        <v>0</v>
      </c>
      <c r="N75" s="173"/>
      <c r="O75" s="173"/>
      <c r="P75" s="173">
        <f t="shared" ref="P75:P78" si="42">+M75</f>
        <v>0</v>
      </c>
      <c r="Q75" s="173"/>
      <c r="R75" s="173"/>
      <c r="S75" s="173">
        <f t="shared" ref="S75:S78" si="43">+P75</f>
        <v>0</v>
      </c>
      <c r="T75" s="173"/>
      <c r="U75" s="173"/>
      <c r="V75" s="174">
        <f>SUM(J75:U75)</f>
        <v>0</v>
      </c>
      <c r="W75" s="174"/>
      <c r="X75" s="174"/>
      <c r="Y75" s="174"/>
      <c r="Z75" s="173"/>
      <c r="AA75" s="173"/>
      <c r="AB75" s="173"/>
      <c r="AC75" s="173">
        <f t="shared" ref="AC75:AC78" si="44">+Z75</f>
        <v>0</v>
      </c>
      <c r="AD75" s="173"/>
      <c r="AE75" s="173"/>
      <c r="AF75" s="173">
        <f t="shared" ref="AF75:AF78" si="45">+AC75</f>
        <v>0</v>
      </c>
      <c r="AG75" s="173"/>
      <c r="AH75" s="173"/>
      <c r="AI75" s="173">
        <f t="shared" ref="AI75:AI78" si="46">+AF75</f>
        <v>0</v>
      </c>
      <c r="AJ75" s="173"/>
      <c r="AK75" s="173"/>
      <c r="AL75" s="174">
        <f>SUM(Z75:AK75)</f>
        <v>0</v>
      </c>
      <c r="AM75" s="174"/>
      <c r="AN75" s="174"/>
      <c r="AO75" s="174"/>
      <c r="AP75" s="20"/>
      <c r="AQ75" s="20"/>
      <c r="AR75" s="20"/>
      <c r="AS75" s="20"/>
      <c r="AT75" s="19"/>
      <c r="AU75" s="19"/>
      <c r="AV75" s="19"/>
      <c r="AW75" s="19"/>
    </row>
    <row r="76" spans="1:49" s="6" customFormat="1" ht="12.75" customHeight="1" x14ac:dyDescent="0.2">
      <c r="A76" s="175">
        <f>A75+0.01</f>
        <v>2.0299999999999994</v>
      </c>
      <c r="B76" s="176"/>
      <c r="C76" s="177" t="s">
        <v>181</v>
      </c>
      <c r="D76" s="178"/>
      <c r="E76" s="178"/>
      <c r="F76" s="178"/>
      <c r="G76" s="178"/>
      <c r="H76" s="178"/>
      <c r="I76" s="179"/>
      <c r="J76" s="173"/>
      <c r="K76" s="173"/>
      <c r="L76" s="173"/>
      <c r="M76" s="173">
        <f t="shared" si="41"/>
        <v>0</v>
      </c>
      <c r="N76" s="173"/>
      <c r="O76" s="173"/>
      <c r="P76" s="173">
        <f t="shared" si="42"/>
        <v>0</v>
      </c>
      <c r="Q76" s="173"/>
      <c r="R76" s="173"/>
      <c r="S76" s="173">
        <f t="shared" si="43"/>
        <v>0</v>
      </c>
      <c r="T76" s="173"/>
      <c r="U76" s="173"/>
      <c r="V76" s="174">
        <f>SUM(J76:U76)</f>
        <v>0</v>
      </c>
      <c r="W76" s="174"/>
      <c r="X76" s="174"/>
      <c r="Y76" s="174"/>
      <c r="Z76" s="173"/>
      <c r="AA76" s="173"/>
      <c r="AB76" s="173"/>
      <c r="AC76" s="173">
        <f t="shared" si="44"/>
        <v>0</v>
      </c>
      <c r="AD76" s="173"/>
      <c r="AE76" s="173"/>
      <c r="AF76" s="173">
        <f t="shared" si="45"/>
        <v>0</v>
      </c>
      <c r="AG76" s="173"/>
      <c r="AH76" s="173"/>
      <c r="AI76" s="173">
        <f t="shared" si="46"/>
        <v>0</v>
      </c>
      <c r="AJ76" s="173"/>
      <c r="AK76" s="173"/>
      <c r="AL76" s="174">
        <f>SUM(Z76:AK76)</f>
        <v>0</v>
      </c>
      <c r="AM76" s="174"/>
      <c r="AN76" s="174"/>
      <c r="AO76" s="174"/>
      <c r="AP76" s="20"/>
      <c r="AQ76" s="20"/>
      <c r="AR76" s="20"/>
      <c r="AS76" s="20"/>
      <c r="AT76" s="19"/>
      <c r="AU76" s="19"/>
      <c r="AV76" s="19"/>
      <c r="AW76" s="19"/>
    </row>
    <row r="77" spans="1:49" s="6" customFormat="1" ht="12.75" customHeight="1" x14ac:dyDescent="0.2">
      <c r="A77" s="175">
        <f>A76+0.01</f>
        <v>2.0399999999999991</v>
      </c>
      <c r="B77" s="176"/>
      <c r="C77" s="177" t="s">
        <v>182</v>
      </c>
      <c r="D77" s="178"/>
      <c r="E77" s="178"/>
      <c r="F77" s="178"/>
      <c r="G77" s="178"/>
      <c r="H77" s="178"/>
      <c r="I77" s="179"/>
      <c r="J77" s="173"/>
      <c r="K77" s="173"/>
      <c r="L77" s="173"/>
      <c r="M77" s="173">
        <f t="shared" si="41"/>
        <v>0</v>
      </c>
      <c r="N77" s="173"/>
      <c r="O77" s="173"/>
      <c r="P77" s="173">
        <f t="shared" si="42"/>
        <v>0</v>
      </c>
      <c r="Q77" s="173"/>
      <c r="R77" s="173"/>
      <c r="S77" s="173">
        <f t="shared" si="43"/>
        <v>0</v>
      </c>
      <c r="T77" s="173"/>
      <c r="U77" s="173"/>
      <c r="V77" s="174">
        <f>SUM(J77:U77)</f>
        <v>0</v>
      </c>
      <c r="W77" s="174"/>
      <c r="X77" s="174"/>
      <c r="Y77" s="174"/>
      <c r="Z77" s="173"/>
      <c r="AA77" s="173"/>
      <c r="AB77" s="173"/>
      <c r="AC77" s="173">
        <f t="shared" si="44"/>
        <v>0</v>
      </c>
      <c r="AD77" s="173"/>
      <c r="AE77" s="173"/>
      <c r="AF77" s="173">
        <f t="shared" si="45"/>
        <v>0</v>
      </c>
      <c r="AG77" s="173"/>
      <c r="AH77" s="173"/>
      <c r="AI77" s="173">
        <f t="shared" si="46"/>
        <v>0</v>
      </c>
      <c r="AJ77" s="173"/>
      <c r="AK77" s="173"/>
      <c r="AL77" s="174">
        <f>SUM(Z77:AK77)</f>
        <v>0</v>
      </c>
      <c r="AM77" s="174"/>
      <c r="AN77" s="174"/>
      <c r="AO77" s="174"/>
      <c r="AP77" s="20"/>
      <c r="AQ77" s="20"/>
      <c r="AR77" s="20"/>
      <c r="AS77" s="20"/>
      <c r="AT77" s="19"/>
      <c r="AU77" s="19"/>
      <c r="AV77" s="19"/>
      <c r="AW77" s="19"/>
    </row>
    <row r="78" spans="1:49" s="6" customFormat="1" ht="12.75" customHeight="1" x14ac:dyDescent="0.2">
      <c r="A78" s="175">
        <f>A77+0.01</f>
        <v>2.0499999999999989</v>
      </c>
      <c r="B78" s="176"/>
      <c r="C78" s="177" t="s">
        <v>183</v>
      </c>
      <c r="D78" s="178"/>
      <c r="E78" s="178"/>
      <c r="F78" s="178"/>
      <c r="G78" s="178"/>
      <c r="H78" s="178"/>
      <c r="I78" s="179"/>
      <c r="J78" s="173"/>
      <c r="K78" s="173"/>
      <c r="L78" s="173"/>
      <c r="M78" s="173">
        <f t="shared" si="41"/>
        <v>0</v>
      </c>
      <c r="N78" s="173"/>
      <c r="O78" s="173"/>
      <c r="P78" s="173">
        <f t="shared" si="42"/>
        <v>0</v>
      </c>
      <c r="Q78" s="173"/>
      <c r="R78" s="173"/>
      <c r="S78" s="173">
        <f t="shared" si="43"/>
        <v>0</v>
      </c>
      <c r="T78" s="173"/>
      <c r="U78" s="173"/>
      <c r="V78" s="174">
        <f>SUM(J78:U78)</f>
        <v>0</v>
      </c>
      <c r="W78" s="174"/>
      <c r="X78" s="174"/>
      <c r="Y78" s="174"/>
      <c r="Z78" s="173"/>
      <c r="AA78" s="173"/>
      <c r="AB78" s="173"/>
      <c r="AC78" s="173">
        <f t="shared" si="44"/>
        <v>0</v>
      </c>
      <c r="AD78" s="173"/>
      <c r="AE78" s="173"/>
      <c r="AF78" s="173">
        <f t="shared" si="45"/>
        <v>0</v>
      </c>
      <c r="AG78" s="173"/>
      <c r="AH78" s="173"/>
      <c r="AI78" s="173">
        <f t="shared" si="46"/>
        <v>0</v>
      </c>
      <c r="AJ78" s="173"/>
      <c r="AK78" s="173"/>
      <c r="AL78" s="174">
        <f>SUM(Z78:AK78)</f>
        <v>0</v>
      </c>
      <c r="AM78" s="174"/>
      <c r="AN78" s="174"/>
      <c r="AO78" s="174"/>
      <c r="AP78" s="20"/>
      <c r="AQ78" s="20"/>
      <c r="AR78" s="20"/>
      <c r="AS78" s="20"/>
      <c r="AT78" s="19"/>
      <c r="AU78" s="19"/>
      <c r="AV78" s="19"/>
      <c r="AW78" s="19"/>
    </row>
    <row r="79" spans="1:49" s="6" customFormat="1" ht="12.75" customHeight="1" x14ac:dyDescent="0.2">
      <c r="A79" s="185">
        <f>+A73+1</f>
        <v>2</v>
      </c>
      <c r="B79" s="186"/>
      <c r="C79" s="182" t="s">
        <v>178</v>
      </c>
      <c r="D79" s="183"/>
      <c r="E79" s="183"/>
      <c r="F79" s="183"/>
      <c r="G79" s="183"/>
      <c r="H79" s="183"/>
      <c r="I79" s="184"/>
      <c r="J79" s="181">
        <f>SUM(J74:L78)</f>
        <v>0</v>
      </c>
      <c r="K79" s="181"/>
      <c r="L79" s="181"/>
      <c r="M79" s="181">
        <f>SUM(M74:O78)</f>
        <v>0</v>
      </c>
      <c r="N79" s="181"/>
      <c r="O79" s="181"/>
      <c r="P79" s="181">
        <f>SUM(P74:R78)</f>
        <v>0</v>
      </c>
      <c r="Q79" s="181"/>
      <c r="R79" s="181"/>
      <c r="S79" s="181">
        <f>SUM(S74:U78)</f>
        <v>0</v>
      </c>
      <c r="T79" s="181"/>
      <c r="U79" s="181"/>
      <c r="V79" s="187">
        <f>SUM(V74:Y78)</f>
        <v>0</v>
      </c>
      <c r="W79" s="187"/>
      <c r="X79" s="187"/>
      <c r="Y79" s="187"/>
      <c r="Z79" s="181">
        <f>SUM(Z74:AB78)</f>
        <v>0</v>
      </c>
      <c r="AA79" s="181"/>
      <c r="AB79" s="181"/>
      <c r="AC79" s="181">
        <f>SUM(AC74:AE78)</f>
        <v>0</v>
      </c>
      <c r="AD79" s="181"/>
      <c r="AE79" s="181"/>
      <c r="AF79" s="181">
        <f>SUM(AF74:AH78)</f>
        <v>0</v>
      </c>
      <c r="AG79" s="181"/>
      <c r="AH79" s="181"/>
      <c r="AI79" s="181">
        <f>SUM(AI74:AK78)</f>
        <v>0</v>
      </c>
      <c r="AJ79" s="181"/>
      <c r="AK79" s="181"/>
      <c r="AL79" s="187">
        <f>SUM(AL74:AO78)</f>
        <v>0</v>
      </c>
      <c r="AM79" s="187"/>
      <c r="AN79" s="187"/>
      <c r="AO79" s="187"/>
      <c r="AP79" s="20"/>
      <c r="AQ79" s="20"/>
      <c r="AR79" s="20"/>
      <c r="AS79" s="20"/>
      <c r="AT79" s="19"/>
      <c r="AU79" s="19"/>
      <c r="AV79" s="19"/>
      <c r="AW79" s="19"/>
    </row>
    <row r="80" spans="1:49" s="6" customFormat="1" ht="12.75" customHeight="1" x14ac:dyDescent="0.2">
      <c r="A80" s="175">
        <f>A79+1.01</f>
        <v>3.01</v>
      </c>
      <c r="B80" s="176"/>
      <c r="C80" s="177" t="s">
        <v>185</v>
      </c>
      <c r="D80" s="178"/>
      <c r="E80" s="178"/>
      <c r="F80" s="178"/>
      <c r="G80" s="178"/>
      <c r="H80" s="178"/>
      <c r="I80" s="179"/>
      <c r="J80" s="173"/>
      <c r="K80" s="173"/>
      <c r="L80" s="173"/>
      <c r="M80" s="173">
        <f t="shared" ref="M80:M96" si="47">+J80</f>
        <v>0</v>
      </c>
      <c r="N80" s="173"/>
      <c r="O80" s="173"/>
      <c r="P80" s="173">
        <f t="shared" ref="P80:P96" si="48">+M80</f>
        <v>0</v>
      </c>
      <c r="Q80" s="173"/>
      <c r="R80" s="173"/>
      <c r="S80" s="173">
        <f t="shared" ref="S80:S96" si="49">+P80</f>
        <v>0</v>
      </c>
      <c r="T80" s="173"/>
      <c r="U80" s="173"/>
      <c r="V80" s="174">
        <f t="shared" ref="V80:V96" si="50">SUM(J80:U80)</f>
        <v>0</v>
      </c>
      <c r="W80" s="174"/>
      <c r="X80" s="174"/>
      <c r="Y80" s="174"/>
      <c r="Z80" s="173"/>
      <c r="AA80" s="173"/>
      <c r="AB80" s="173"/>
      <c r="AC80" s="173">
        <f t="shared" ref="AC80:AC96" si="51">+Z80</f>
        <v>0</v>
      </c>
      <c r="AD80" s="173"/>
      <c r="AE80" s="173"/>
      <c r="AF80" s="173">
        <f t="shared" ref="AF80:AF96" si="52">+AC80</f>
        <v>0</v>
      </c>
      <c r="AG80" s="173"/>
      <c r="AH80" s="173"/>
      <c r="AI80" s="173">
        <f t="shared" ref="AI80:AI96" si="53">+AF80</f>
        <v>0</v>
      </c>
      <c r="AJ80" s="173"/>
      <c r="AK80" s="173"/>
      <c r="AL80" s="174">
        <f t="shared" ref="AL80:AL96" si="54">SUM(Z80:AK80)</f>
        <v>0</v>
      </c>
      <c r="AM80" s="174"/>
      <c r="AN80" s="174"/>
      <c r="AO80" s="174"/>
      <c r="AP80" s="20"/>
      <c r="AQ80" s="20"/>
      <c r="AR80" s="20"/>
      <c r="AS80" s="20"/>
      <c r="AT80" s="19"/>
      <c r="AU80" s="19"/>
      <c r="AV80" s="19"/>
      <c r="AW80" s="19"/>
    </row>
    <row r="81" spans="1:49" s="6" customFormat="1" ht="12.75" customHeight="1" x14ac:dyDescent="0.2">
      <c r="A81" s="175">
        <f t="shared" ref="A81:A96" si="55">A80+0.01</f>
        <v>3.0199999999999996</v>
      </c>
      <c r="B81" s="176"/>
      <c r="C81" s="177" t="s">
        <v>186</v>
      </c>
      <c r="D81" s="178"/>
      <c r="E81" s="178"/>
      <c r="F81" s="178"/>
      <c r="G81" s="178"/>
      <c r="H81" s="178"/>
      <c r="I81" s="179"/>
      <c r="J81" s="173"/>
      <c r="K81" s="173"/>
      <c r="L81" s="173"/>
      <c r="M81" s="173">
        <f t="shared" si="47"/>
        <v>0</v>
      </c>
      <c r="N81" s="173"/>
      <c r="O81" s="173"/>
      <c r="P81" s="173">
        <f t="shared" si="48"/>
        <v>0</v>
      </c>
      <c r="Q81" s="173"/>
      <c r="R81" s="173"/>
      <c r="S81" s="173">
        <f t="shared" si="49"/>
        <v>0</v>
      </c>
      <c r="T81" s="173"/>
      <c r="U81" s="173"/>
      <c r="V81" s="174">
        <f t="shared" si="50"/>
        <v>0</v>
      </c>
      <c r="W81" s="174"/>
      <c r="X81" s="174"/>
      <c r="Y81" s="174"/>
      <c r="Z81" s="173"/>
      <c r="AA81" s="173"/>
      <c r="AB81" s="173"/>
      <c r="AC81" s="173">
        <f t="shared" si="51"/>
        <v>0</v>
      </c>
      <c r="AD81" s="173"/>
      <c r="AE81" s="173"/>
      <c r="AF81" s="173">
        <f t="shared" si="52"/>
        <v>0</v>
      </c>
      <c r="AG81" s="173"/>
      <c r="AH81" s="173"/>
      <c r="AI81" s="173">
        <f t="shared" si="53"/>
        <v>0</v>
      </c>
      <c r="AJ81" s="173"/>
      <c r="AK81" s="173"/>
      <c r="AL81" s="174">
        <f t="shared" si="54"/>
        <v>0</v>
      </c>
      <c r="AM81" s="174"/>
      <c r="AN81" s="174"/>
      <c r="AO81" s="174"/>
      <c r="AP81" s="20"/>
      <c r="AQ81" s="20"/>
      <c r="AR81" s="20"/>
      <c r="AS81" s="20"/>
      <c r="AT81" s="19"/>
      <c r="AU81" s="19"/>
      <c r="AV81" s="19"/>
      <c r="AW81" s="19"/>
    </row>
    <row r="82" spans="1:49" s="6" customFormat="1" ht="12.75" customHeight="1" x14ac:dyDescent="0.2">
      <c r="A82" s="175">
        <f t="shared" si="55"/>
        <v>3.0299999999999994</v>
      </c>
      <c r="B82" s="176"/>
      <c r="C82" s="177" t="s">
        <v>187</v>
      </c>
      <c r="D82" s="178"/>
      <c r="E82" s="178"/>
      <c r="F82" s="178"/>
      <c r="G82" s="178"/>
      <c r="H82" s="178"/>
      <c r="I82" s="179"/>
      <c r="J82" s="173"/>
      <c r="K82" s="173"/>
      <c r="L82" s="173"/>
      <c r="M82" s="173">
        <f t="shared" si="47"/>
        <v>0</v>
      </c>
      <c r="N82" s="173"/>
      <c r="O82" s="173"/>
      <c r="P82" s="173">
        <f t="shared" si="48"/>
        <v>0</v>
      </c>
      <c r="Q82" s="173"/>
      <c r="R82" s="173"/>
      <c r="S82" s="173">
        <f t="shared" si="49"/>
        <v>0</v>
      </c>
      <c r="T82" s="173"/>
      <c r="U82" s="173"/>
      <c r="V82" s="174">
        <f t="shared" si="50"/>
        <v>0</v>
      </c>
      <c r="W82" s="174"/>
      <c r="X82" s="174"/>
      <c r="Y82" s="174"/>
      <c r="Z82" s="173"/>
      <c r="AA82" s="173"/>
      <c r="AB82" s="173"/>
      <c r="AC82" s="173">
        <f t="shared" si="51"/>
        <v>0</v>
      </c>
      <c r="AD82" s="173"/>
      <c r="AE82" s="173"/>
      <c r="AF82" s="173">
        <f t="shared" si="52"/>
        <v>0</v>
      </c>
      <c r="AG82" s="173"/>
      <c r="AH82" s="173"/>
      <c r="AI82" s="173">
        <f t="shared" si="53"/>
        <v>0</v>
      </c>
      <c r="AJ82" s="173"/>
      <c r="AK82" s="173"/>
      <c r="AL82" s="174">
        <f t="shared" si="54"/>
        <v>0</v>
      </c>
      <c r="AM82" s="174"/>
      <c r="AN82" s="174"/>
      <c r="AO82" s="174"/>
      <c r="AP82" s="20"/>
      <c r="AQ82" s="20"/>
      <c r="AR82" s="20"/>
      <c r="AS82" s="20"/>
      <c r="AT82" s="19"/>
      <c r="AU82" s="19"/>
      <c r="AV82" s="19"/>
      <c r="AW82" s="19"/>
    </row>
    <row r="83" spans="1:49" s="6" customFormat="1" ht="12.75" customHeight="1" x14ac:dyDescent="0.2">
      <c r="A83" s="175">
        <f t="shared" si="55"/>
        <v>3.0399999999999991</v>
      </c>
      <c r="B83" s="176"/>
      <c r="C83" s="177" t="s">
        <v>188</v>
      </c>
      <c r="D83" s="178"/>
      <c r="E83" s="178"/>
      <c r="F83" s="178"/>
      <c r="G83" s="178"/>
      <c r="H83" s="178"/>
      <c r="I83" s="179"/>
      <c r="J83" s="173"/>
      <c r="K83" s="173"/>
      <c r="L83" s="173"/>
      <c r="M83" s="173">
        <f t="shared" si="47"/>
        <v>0</v>
      </c>
      <c r="N83" s="173"/>
      <c r="O83" s="173"/>
      <c r="P83" s="173">
        <f t="shared" si="48"/>
        <v>0</v>
      </c>
      <c r="Q83" s="173"/>
      <c r="R83" s="173"/>
      <c r="S83" s="173">
        <f t="shared" si="49"/>
        <v>0</v>
      </c>
      <c r="T83" s="173"/>
      <c r="U83" s="173"/>
      <c r="V83" s="174">
        <f t="shared" si="50"/>
        <v>0</v>
      </c>
      <c r="W83" s="174"/>
      <c r="X83" s="174"/>
      <c r="Y83" s="174"/>
      <c r="Z83" s="173"/>
      <c r="AA83" s="173"/>
      <c r="AB83" s="173"/>
      <c r="AC83" s="173">
        <f t="shared" si="51"/>
        <v>0</v>
      </c>
      <c r="AD83" s="173"/>
      <c r="AE83" s="173"/>
      <c r="AF83" s="173">
        <f t="shared" si="52"/>
        <v>0</v>
      </c>
      <c r="AG83" s="173"/>
      <c r="AH83" s="173"/>
      <c r="AI83" s="173">
        <f t="shared" si="53"/>
        <v>0</v>
      </c>
      <c r="AJ83" s="173"/>
      <c r="AK83" s="173"/>
      <c r="AL83" s="174">
        <f t="shared" si="54"/>
        <v>0</v>
      </c>
      <c r="AM83" s="174"/>
      <c r="AN83" s="174"/>
      <c r="AO83" s="174"/>
      <c r="AP83" s="20"/>
      <c r="AQ83" s="20"/>
      <c r="AR83" s="20"/>
      <c r="AS83" s="20"/>
      <c r="AT83" s="19"/>
      <c r="AU83" s="19"/>
      <c r="AV83" s="19"/>
      <c r="AW83" s="19"/>
    </row>
    <row r="84" spans="1:49" s="6" customFormat="1" ht="12.75" customHeight="1" x14ac:dyDescent="0.2">
      <c r="A84" s="175">
        <f t="shared" si="55"/>
        <v>3.0499999999999989</v>
      </c>
      <c r="B84" s="176"/>
      <c r="C84" s="177" t="s">
        <v>189</v>
      </c>
      <c r="D84" s="178"/>
      <c r="E84" s="178"/>
      <c r="F84" s="178"/>
      <c r="G84" s="178"/>
      <c r="H84" s="178"/>
      <c r="I84" s="179"/>
      <c r="J84" s="173"/>
      <c r="K84" s="173"/>
      <c r="L84" s="173"/>
      <c r="M84" s="173">
        <f t="shared" si="47"/>
        <v>0</v>
      </c>
      <c r="N84" s="173"/>
      <c r="O84" s="173"/>
      <c r="P84" s="173">
        <f t="shared" si="48"/>
        <v>0</v>
      </c>
      <c r="Q84" s="173"/>
      <c r="R84" s="173"/>
      <c r="S84" s="173">
        <f t="shared" si="49"/>
        <v>0</v>
      </c>
      <c r="T84" s="173"/>
      <c r="U84" s="173"/>
      <c r="V84" s="174">
        <f t="shared" si="50"/>
        <v>0</v>
      </c>
      <c r="W84" s="174"/>
      <c r="X84" s="174"/>
      <c r="Y84" s="174"/>
      <c r="Z84" s="173"/>
      <c r="AA84" s="173"/>
      <c r="AB84" s="173"/>
      <c r="AC84" s="173">
        <f t="shared" si="51"/>
        <v>0</v>
      </c>
      <c r="AD84" s="173"/>
      <c r="AE84" s="173"/>
      <c r="AF84" s="173">
        <f t="shared" si="52"/>
        <v>0</v>
      </c>
      <c r="AG84" s="173"/>
      <c r="AH84" s="173"/>
      <c r="AI84" s="173">
        <f t="shared" si="53"/>
        <v>0</v>
      </c>
      <c r="AJ84" s="173"/>
      <c r="AK84" s="173"/>
      <c r="AL84" s="174">
        <f t="shared" si="54"/>
        <v>0</v>
      </c>
      <c r="AM84" s="174"/>
      <c r="AN84" s="174"/>
      <c r="AO84" s="174"/>
      <c r="AP84" s="20"/>
      <c r="AQ84" s="20"/>
      <c r="AR84" s="20"/>
      <c r="AS84" s="20"/>
      <c r="AT84" s="19"/>
      <c r="AU84" s="19"/>
      <c r="AV84" s="19"/>
      <c r="AW84" s="19"/>
    </row>
    <row r="85" spans="1:49" s="6" customFormat="1" ht="12.75" customHeight="1" x14ac:dyDescent="0.2">
      <c r="A85" s="175">
        <f t="shared" si="55"/>
        <v>3.0599999999999987</v>
      </c>
      <c r="B85" s="176"/>
      <c r="C85" s="177" t="s">
        <v>190</v>
      </c>
      <c r="D85" s="178"/>
      <c r="E85" s="178"/>
      <c r="F85" s="178"/>
      <c r="G85" s="178"/>
      <c r="H85" s="178"/>
      <c r="I85" s="179"/>
      <c r="J85" s="173"/>
      <c r="K85" s="173"/>
      <c r="L85" s="173"/>
      <c r="M85" s="173">
        <f t="shared" si="47"/>
        <v>0</v>
      </c>
      <c r="N85" s="173"/>
      <c r="O85" s="173"/>
      <c r="P85" s="173">
        <f t="shared" si="48"/>
        <v>0</v>
      </c>
      <c r="Q85" s="173"/>
      <c r="R85" s="173"/>
      <c r="S85" s="173">
        <f t="shared" si="49"/>
        <v>0</v>
      </c>
      <c r="T85" s="173"/>
      <c r="U85" s="173"/>
      <c r="V85" s="174">
        <f t="shared" si="50"/>
        <v>0</v>
      </c>
      <c r="W85" s="174"/>
      <c r="X85" s="174"/>
      <c r="Y85" s="174"/>
      <c r="Z85" s="173"/>
      <c r="AA85" s="173"/>
      <c r="AB85" s="173"/>
      <c r="AC85" s="173">
        <f t="shared" si="51"/>
        <v>0</v>
      </c>
      <c r="AD85" s="173"/>
      <c r="AE85" s="173"/>
      <c r="AF85" s="173">
        <f t="shared" si="52"/>
        <v>0</v>
      </c>
      <c r="AG85" s="173"/>
      <c r="AH85" s="173"/>
      <c r="AI85" s="173">
        <f t="shared" si="53"/>
        <v>0</v>
      </c>
      <c r="AJ85" s="173"/>
      <c r="AK85" s="173"/>
      <c r="AL85" s="174">
        <f t="shared" si="54"/>
        <v>0</v>
      </c>
      <c r="AM85" s="174"/>
      <c r="AN85" s="174"/>
      <c r="AO85" s="174"/>
      <c r="AP85" s="20"/>
      <c r="AQ85" s="20"/>
      <c r="AR85" s="20"/>
      <c r="AS85" s="20"/>
      <c r="AT85" s="19"/>
      <c r="AU85" s="19"/>
      <c r="AV85" s="19"/>
      <c r="AW85" s="19"/>
    </row>
    <row r="86" spans="1:49" s="6" customFormat="1" ht="12.75" customHeight="1" x14ac:dyDescent="0.2">
      <c r="A86" s="175">
        <f t="shared" si="55"/>
        <v>3.0699999999999985</v>
      </c>
      <c r="B86" s="176"/>
      <c r="C86" s="177" t="s">
        <v>191</v>
      </c>
      <c r="D86" s="178"/>
      <c r="E86" s="178"/>
      <c r="F86" s="178"/>
      <c r="G86" s="178"/>
      <c r="H86" s="178"/>
      <c r="I86" s="179"/>
      <c r="J86" s="173"/>
      <c r="K86" s="173"/>
      <c r="L86" s="173"/>
      <c r="M86" s="173">
        <f t="shared" si="47"/>
        <v>0</v>
      </c>
      <c r="N86" s="173"/>
      <c r="O86" s="173"/>
      <c r="P86" s="173">
        <f t="shared" si="48"/>
        <v>0</v>
      </c>
      <c r="Q86" s="173"/>
      <c r="R86" s="173"/>
      <c r="S86" s="173">
        <f t="shared" si="49"/>
        <v>0</v>
      </c>
      <c r="T86" s="173"/>
      <c r="U86" s="173"/>
      <c r="V86" s="174">
        <f t="shared" si="50"/>
        <v>0</v>
      </c>
      <c r="W86" s="174"/>
      <c r="X86" s="174"/>
      <c r="Y86" s="174"/>
      <c r="Z86" s="173"/>
      <c r="AA86" s="173"/>
      <c r="AB86" s="173"/>
      <c r="AC86" s="173">
        <f t="shared" si="51"/>
        <v>0</v>
      </c>
      <c r="AD86" s="173"/>
      <c r="AE86" s="173"/>
      <c r="AF86" s="173">
        <f t="shared" si="52"/>
        <v>0</v>
      </c>
      <c r="AG86" s="173"/>
      <c r="AH86" s="173"/>
      <c r="AI86" s="173">
        <f t="shared" si="53"/>
        <v>0</v>
      </c>
      <c r="AJ86" s="173"/>
      <c r="AK86" s="173"/>
      <c r="AL86" s="174">
        <f t="shared" si="54"/>
        <v>0</v>
      </c>
      <c r="AM86" s="174"/>
      <c r="AN86" s="174"/>
      <c r="AO86" s="174"/>
      <c r="AP86" s="20"/>
      <c r="AQ86" s="20"/>
      <c r="AR86" s="20"/>
      <c r="AS86" s="20"/>
      <c r="AT86" s="19"/>
      <c r="AU86" s="19"/>
      <c r="AV86" s="19"/>
      <c r="AW86" s="19"/>
    </row>
    <row r="87" spans="1:49" s="6" customFormat="1" ht="12.75" customHeight="1" x14ac:dyDescent="0.2">
      <c r="A87" s="175">
        <f t="shared" si="55"/>
        <v>3.0799999999999983</v>
      </c>
      <c r="B87" s="176"/>
      <c r="C87" s="177" t="s">
        <v>192</v>
      </c>
      <c r="D87" s="178"/>
      <c r="E87" s="178"/>
      <c r="F87" s="178"/>
      <c r="G87" s="178"/>
      <c r="H87" s="178"/>
      <c r="I87" s="179"/>
      <c r="J87" s="173"/>
      <c r="K87" s="173"/>
      <c r="L87" s="173"/>
      <c r="M87" s="173">
        <f t="shared" si="47"/>
        <v>0</v>
      </c>
      <c r="N87" s="173"/>
      <c r="O87" s="173"/>
      <c r="P87" s="173">
        <f t="shared" si="48"/>
        <v>0</v>
      </c>
      <c r="Q87" s="173"/>
      <c r="R87" s="173"/>
      <c r="S87" s="173">
        <f t="shared" si="49"/>
        <v>0</v>
      </c>
      <c r="T87" s="173"/>
      <c r="U87" s="173"/>
      <c r="V87" s="174">
        <f t="shared" si="50"/>
        <v>0</v>
      </c>
      <c r="W87" s="174"/>
      <c r="X87" s="174"/>
      <c r="Y87" s="174"/>
      <c r="Z87" s="173"/>
      <c r="AA87" s="173"/>
      <c r="AB87" s="173"/>
      <c r="AC87" s="173">
        <f t="shared" si="51"/>
        <v>0</v>
      </c>
      <c r="AD87" s="173"/>
      <c r="AE87" s="173"/>
      <c r="AF87" s="173">
        <f t="shared" si="52"/>
        <v>0</v>
      </c>
      <c r="AG87" s="173"/>
      <c r="AH87" s="173"/>
      <c r="AI87" s="173">
        <f t="shared" si="53"/>
        <v>0</v>
      </c>
      <c r="AJ87" s="173"/>
      <c r="AK87" s="173"/>
      <c r="AL87" s="174">
        <f t="shared" si="54"/>
        <v>0</v>
      </c>
      <c r="AM87" s="174"/>
      <c r="AN87" s="174"/>
      <c r="AO87" s="174"/>
      <c r="AP87" s="20"/>
      <c r="AQ87" s="20"/>
      <c r="AR87" s="20"/>
      <c r="AS87" s="20"/>
      <c r="AT87" s="19"/>
      <c r="AU87" s="19"/>
      <c r="AV87" s="19"/>
      <c r="AW87" s="19"/>
    </row>
    <row r="88" spans="1:49" s="6" customFormat="1" ht="12.75" customHeight="1" x14ac:dyDescent="0.2">
      <c r="A88" s="175">
        <f t="shared" si="55"/>
        <v>3.0899999999999981</v>
      </c>
      <c r="B88" s="176"/>
      <c r="C88" s="177" t="s">
        <v>193</v>
      </c>
      <c r="D88" s="178"/>
      <c r="E88" s="178"/>
      <c r="F88" s="178"/>
      <c r="G88" s="178"/>
      <c r="H88" s="178"/>
      <c r="I88" s="179"/>
      <c r="J88" s="173"/>
      <c r="K88" s="173"/>
      <c r="L88" s="173"/>
      <c r="M88" s="173">
        <f t="shared" si="47"/>
        <v>0</v>
      </c>
      <c r="N88" s="173"/>
      <c r="O88" s="173"/>
      <c r="P88" s="173">
        <f t="shared" si="48"/>
        <v>0</v>
      </c>
      <c r="Q88" s="173"/>
      <c r="R88" s="173"/>
      <c r="S88" s="173">
        <f t="shared" si="49"/>
        <v>0</v>
      </c>
      <c r="T88" s="173"/>
      <c r="U88" s="173"/>
      <c r="V88" s="174">
        <f t="shared" si="50"/>
        <v>0</v>
      </c>
      <c r="W88" s="174"/>
      <c r="X88" s="174"/>
      <c r="Y88" s="174"/>
      <c r="Z88" s="173"/>
      <c r="AA88" s="173"/>
      <c r="AB88" s="173"/>
      <c r="AC88" s="173">
        <f t="shared" si="51"/>
        <v>0</v>
      </c>
      <c r="AD88" s="173"/>
      <c r="AE88" s="173"/>
      <c r="AF88" s="173">
        <f t="shared" si="52"/>
        <v>0</v>
      </c>
      <c r="AG88" s="173"/>
      <c r="AH88" s="173"/>
      <c r="AI88" s="173">
        <f t="shared" si="53"/>
        <v>0</v>
      </c>
      <c r="AJ88" s="173"/>
      <c r="AK88" s="173"/>
      <c r="AL88" s="174">
        <f t="shared" si="54"/>
        <v>0</v>
      </c>
      <c r="AM88" s="174"/>
      <c r="AN88" s="174"/>
      <c r="AO88" s="174"/>
      <c r="AP88" s="20"/>
      <c r="AQ88" s="20"/>
      <c r="AR88" s="20"/>
      <c r="AS88" s="20"/>
      <c r="AT88" s="19"/>
      <c r="AU88" s="19"/>
      <c r="AV88" s="19"/>
      <c r="AW88" s="19"/>
    </row>
    <row r="89" spans="1:49" s="6" customFormat="1" ht="12.75" customHeight="1" x14ac:dyDescent="0.2">
      <c r="A89" s="175">
        <f t="shared" si="55"/>
        <v>3.0999999999999979</v>
      </c>
      <c r="B89" s="176"/>
      <c r="C89" s="177" t="s">
        <v>194</v>
      </c>
      <c r="D89" s="178"/>
      <c r="E89" s="178"/>
      <c r="F89" s="178"/>
      <c r="G89" s="178"/>
      <c r="H89" s="178"/>
      <c r="I89" s="179"/>
      <c r="J89" s="173"/>
      <c r="K89" s="173"/>
      <c r="L89" s="173"/>
      <c r="M89" s="173">
        <f t="shared" si="47"/>
        <v>0</v>
      </c>
      <c r="N89" s="173"/>
      <c r="O89" s="173"/>
      <c r="P89" s="173">
        <f t="shared" si="48"/>
        <v>0</v>
      </c>
      <c r="Q89" s="173"/>
      <c r="R89" s="173"/>
      <c r="S89" s="173">
        <f t="shared" si="49"/>
        <v>0</v>
      </c>
      <c r="T89" s="173"/>
      <c r="U89" s="173"/>
      <c r="V89" s="174">
        <f t="shared" si="50"/>
        <v>0</v>
      </c>
      <c r="W89" s="174"/>
      <c r="X89" s="174"/>
      <c r="Y89" s="174"/>
      <c r="Z89" s="173"/>
      <c r="AA89" s="173"/>
      <c r="AB89" s="173"/>
      <c r="AC89" s="173">
        <f t="shared" si="51"/>
        <v>0</v>
      </c>
      <c r="AD89" s="173"/>
      <c r="AE89" s="173"/>
      <c r="AF89" s="173">
        <f t="shared" si="52"/>
        <v>0</v>
      </c>
      <c r="AG89" s="173"/>
      <c r="AH89" s="173"/>
      <c r="AI89" s="173">
        <f t="shared" si="53"/>
        <v>0</v>
      </c>
      <c r="AJ89" s="173"/>
      <c r="AK89" s="173"/>
      <c r="AL89" s="174">
        <f t="shared" si="54"/>
        <v>0</v>
      </c>
      <c r="AM89" s="174"/>
      <c r="AN89" s="174"/>
      <c r="AO89" s="174"/>
      <c r="AP89" s="20"/>
      <c r="AQ89" s="20"/>
      <c r="AR89" s="20"/>
      <c r="AS89" s="20"/>
      <c r="AT89" s="19"/>
      <c r="AU89" s="19"/>
      <c r="AV89" s="19"/>
      <c r="AW89" s="19"/>
    </row>
    <row r="90" spans="1:49" s="6" customFormat="1" ht="12.75" customHeight="1" x14ac:dyDescent="0.2">
      <c r="A90" s="175">
        <f t="shared" si="55"/>
        <v>3.1099999999999977</v>
      </c>
      <c r="B90" s="176"/>
      <c r="C90" s="177" t="s">
        <v>195</v>
      </c>
      <c r="D90" s="178"/>
      <c r="E90" s="178"/>
      <c r="F90" s="178"/>
      <c r="G90" s="178"/>
      <c r="H90" s="178"/>
      <c r="I90" s="179"/>
      <c r="J90" s="173"/>
      <c r="K90" s="173"/>
      <c r="L90" s="173"/>
      <c r="M90" s="173">
        <f t="shared" si="47"/>
        <v>0</v>
      </c>
      <c r="N90" s="173"/>
      <c r="O90" s="173"/>
      <c r="P90" s="173">
        <f t="shared" si="48"/>
        <v>0</v>
      </c>
      <c r="Q90" s="173"/>
      <c r="R90" s="173"/>
      <c r="S90" s="173">
        <f t="shared" si="49"/>
        <v>0</v>
      </c>
      <c r="T90" s="173"/>
      <c r="U90" s="173"/>
      <c r="V90" s="174">
        <f t="shared" si="50"/>
        <v>0</v>
      </c>
      <c r="W90" s="174"/>
      <c r="X90" s="174"/>
      <c r="Y90" s="174"/>
      <c r="Z90" s="173"/>
      <c r="AA90" s="173"/>
      <c r="AB90" s="173"/>
      <c r="AC90" s="173">
        <f t="shared" si="51"/>
        <v>0</v>
      </c>
      <c r="AD90" s="173"/>
      <c r="AE90" s="173"/>
      <c r="AF90" s="173">
        <f t="shared" si="52"/>
        <v>0</v>
      </c>
      <c r="AG90" s="173"/>
      <c r="AH90" s="173"/>
      <c r="AI90" s="173">
        <f t="shared" si="53"/>
        <v>0</v>
      </c>
      <c r="AJ90" s="173"/>
      <c r="AK90" s="173"/>
      <c r="AL90" s="174">
        <f t="shared" si="54"/>
        <v>0</v>
      </c>
      <c r="AM90" s="174"/>
      <c r="AN90" s="174"/>
      <c r="AO90" s="174"/>
      <c r="AP90" s="20"/>
      <c r="AQ90" s="20"/>
      <c r="AR90" s="20"/>
      <c r="AS90" s="20"/>
      <c r="AT90" s="19"/>
      <c r="AU90" s="19"/>
      <c r="AV90" s="19"/>
      <c r="AW90" s="19"/>
    </row>
    <row r="91" spans="1:49" s="6" customFormat="1" ht="24" customHeight="1" x14ac:dyDescent="0.2">
      <c r="A91" s="175">
        <f t="shared" si="55"/>
        <v>3.1199999999999974</v>
      </c>
      <c r="B91" s="176"/>
      <c r="C91" s="188" t="s">
        <v>196</v>
      </c>
      <c r="D91" s="189"/>
      <c r="E91" s="189"/>
      <c r="F91" s="189"/>
      <c r="G91" s="189"/>
      <c r="H91" s="189"/>
      <c r="I91" s="190"/>
      <c r="J91" s="173"/>
      <c r="K91" s="173"/>
      <c r="L91" s="173"/>
      <c r="M91" s="173">
        <f t="shared" si="47"/>
        <v>0</v>
      </c>
      <c r="N91" s="173"/>
      <c r="O91" s="173"/>
      <c r="P91" s="173">
        <f t="shared" si="48"/>
        <v>0</v>
      </c>
      <c r="Q91" s="173"/>
      <c r="R91" s="173"/>
      <c r="S91" s="173">
        <f t="shared" si="49"/>
        <v>0</v>
      </c>
      <c r="T91" s="173"/>
      <c r="U91" s="173"/>
      <c r="V91" s="174">
        <f t="shared" si="50"/>
        <v>0</v>
      </c>
      <c r="W91" s="174"/>
      <c r="X91" s="174"/>
      <c r="Y91" s="174"/>
      <c r="Z91" s="173"/>
      <c r="AA91" s="173"/>
      <c r="AB91" s="173"/>
      <c r="AC91" s="173">
        <f t="shared" si="51"/>
        <v>0</v>
      </c>
      <c r="AD91" s="173"/>
      <c r="AE91" s="173"/>
      <c r="AF91" s="173">
        <f t="shared" si="52"/>
        <v>0</v>
      </c>
      <c r="AG91" s="173"/>
      <c r="AH91" s="173"/>
      <c r="AI91" s="173">
        <f t="shared" si="53"/>
        <v>0</v>
      </c>
      <c r="AJ91" s="173"/>
      <c r="AK91" s="173"/>
      <c r="AL91" s="174">
        <f t="shared" si="54"/>
        <v>0</v>
      </c>
      <c r="AM91" s="174"/>
      <c r="AN91" s="174"/>
      <c r="AO91" s="174"/>
      <c r="AP91" s="20"/>
      <c r="AQ91" s="20"/>
      <c r="AR91" s="20"/>
      <c r="AS91" s="20"/>
      <c r="AT91" s="19"/>
      <c r="AU91" s="19"/>
      <c r="AV91" s="19"/>
      <c r="AW91" s="19"/>
    </row>
    <row r="92" spans="1:49" s="6" customFormat="1" ht="12.75" customHeight="1" x14ac:dyDescent="0.2">
      <c r="A92" s="175">
        <f t="shared" si="55"/>
        <v>3.1299999999999972</v>
      </c>
      <c r="B92" s="176"/>
      <c r="C92" s="177" t="s">
        <v>197</v>
      </c>
      <c r="D92" s="178"/>
      <c r="E92" s="178"/>
      <c r="F92" s="178"/>
      <c r="G92" s="178"/>
      <c r="H92" s="178"/>
      <c r="I92" s="179"/>
      <c r="J92" s="173"/>
      <c r="K92" s="173"/>
      <c r="L92" s="173"/>
      <c r="M92" s="173">
        <f t="shared" si="47"/>
        <v>0</v>
      </c>
      <c r="N92" s="173"/>
      <c r="O92" s="173"/>
      <c r="P92" s="173">
        <f t="shared" si="48"/>
        <v>0</v>
      </c>
      <c r="Q92" s="173"/>
      <c r="R92" s="173"/>
      <c r="S92" s="173">
        <f t="shared" si="49"/>
        <v>0</v>
      </c>
      <c r="T92" s="173"/>
      <c r="U92" s="173"/>
      <c r="V92" s="174">
        <f t="shared" si="50"/>
        <v>0</v>
      </c>
      <c r="W92" s="174"/>
      <c r="X92" s="174"/>
      <c r="Y92" s="174"/>
      <c r="Z92" s="173"/>
      <c r="AA92" s="173"/>
      <c r="AB92" s="173"/>
      <c r="AC92" s="173">
        <f t="shared" si="51"/>
        <v>0</v>
      </c>
      <c r="AD92" s="173"/>
      <c r="AE92" s="173"/>
      <c r="AF92" s="173">
        <f t="shared" si="52"/>
        <v>0</v>
      </c>
      <c r="AG92" s="173"/>
      <c r="AH92" s="173"/>
      <c r="AI92" s="173">
        <f t="shared" si="53"/>
        <v>0</v>
      </c>
      <c r="AJ92" s="173"/>
      <c r="AK92" s="173"/>
      <c r="AL92" s="174">
        <f t="shared" si="54"/>
        <v>0</v>
      </c>
      <c r="AM92" s="174"/>
      <c r="AN92" s="174"/>
      <c r="AO92" s="174"/>
      <c r="AP92" s="20"/>
      <c r="AQ92" s="20"/>
      <c r="AR92" s="20"/>
      <c r="AS92" s="20"/>
      <c r="AT92" s="19"/>
      <c r="AU92" s="19"/>
      <c r="AV92" s="19"/>
      <c r="AW92" s="19"/>
    </row>
    <row r="93" spans="1:49" s="6" customFormat="1" ht="12.75" customHeight="1" x14ac:dyDescent="0.2">
      <c r="A93" s="175">
        <f t="shared" si="55"/>
        <v>3.139999999999997</v>
      </c>
      <c r="B93" s="176"/>
      <c r="C93" s="177" t="s">
        <v>198</v>
      </c>
      <c r="D93" s="178"/>
      <c r="E93" s="178"/>
      <c r="F93" s="178"/>
      <c r="G93" s="178"/>
      <c r="H93" s="178"/>
      <c r="I93" s="179"/>
      <c r="J93" s="173"/>
      <c r="K93" s="173"/>
      <c r="L93" s="173"/>
      <c r="M93" s="173">
        <f t="shared" si="47"/>
        <v>0</v>
      </c>
      <c r="N93" s="173"/>
      <c r="O93" s="173"/>
      <c r="P93" s="173">
        <f t="shared" si="48"/>
        <v>0</v>
      </c>
      <c r="Q93" s="173"/>
      <c r="R93" s="173"/>
      <c r="S93" s="173">
        <f t="shared" si="49"/>
        <v>0</v>
      </c>
      <c r="T93" s="173"/>
      <c r="U93" s="173"/>
      <c r="V93" s="174">
        <f t="shared" si="50"/>
        <v>0</v>
      </c>
      <c r="W93" s="174"/>
      <c r="X93" s="174"/>
      <c r="Y93" s="174"/>
      <c r="Z93" s="173"/>
      <c r="AA93" s="173"/>
      <c r="AB93" s="173"/>
      <c r="AC93" s="173">
        <f t="shared" si="51"/>
        <v>0</v>
      </c>
      <c r="AD93" s="173"/>
      <c r="AE93" s="173"/>
      <c r="AF93" s="173">
        <f t="shared" si="52"/>
        <v>0</v>
      </c>
      <c r="AG93" s="173"/>
      <c r="AH93" s="173"/>
      <c r="AI93" s="173">
        <f t="shared" si="53"/>
        <v>0</v>
      </c>
      <c r="AJ93" s="173"/>
      <c r="AK93" s="173"/>
      <c r="AL93" s="174">
        <f t="shared" si="54"/>
        <v>0</v>
      </c>
      <c r="AM93" s="174"/>
      <c r="AN93" s="174"/>
      <c r="AO93" s="174"/>
      <c r="AP93" s="20"/>
      <c r="AQ93" s="20"/>
      <c r="AR93" s="20"/>
      <c r="AS93" s="20"/>
      <c r="AT93" s="19"/>
      <c r="AU93" s="19"/>
      <c r="AV93" s="19"/>
      <c r="AW93" s="19"/>
    </row>
    <row r="94" spans="1:49" s="6" customFormat="1" ht="24" customHeight="1" x14ac:dyDescent="0.2">
      <c r="A94" s="175">
        <f t="shared" si="55"/>
        <v>3.1499999999999968</v>
      </c>
      <c r="B94" s="176"/>
      <c r="C94" s="188" t="s">
        <v>199</v>
      </c>
      <c r="D94" s="189"/>
      <c r="E94" s="189"/>
      <c r="F94" s="189"/>
      <c r="G94" s="189"/>
      <c r="H94" s="189"/>
      <c r="I94" s="190"/>
      <c r="J94" s="173"/>
      <c r="K94" s="173"/>
      <c r="L94" s="173"/>
      <c r="M94" s="173">
        <f t="shared" si="47"/>
        <v>0</v>
      </c>
      <c r="N94" s="173"/>
      <c r="O94" s="173"/>
      <c r="P94" s="173">
        <f t="shared" si="48"/>
        <v>0</v>
      </c>
      <c r="Q94" s="173"/>
      <c r="R94" s="173"/>
      <c r="S94" s="173">
        <f t="shared" si="49"/>
        <v>0</v>
      </c>
      <c r="T94" s="173"/>
      <c r="U94" s="173"/>
      <c r="V94" s="174">
        <f t="shared" si="50"/>
        <v>0</v>
      </c>
      <c r="W94" s="174"/>
      <c r="X94" s="174"/>
      <c r="Y94" s="174"/>
      <c r="Z94" s="173"/>
      <c r="AA94" s="173"/>
      <c r="AB94" s="173"/>
      <c r="AC94" s="173">
        <f t="shared" si="51"/>
        <v>0</v>
      </c>
      <c r="AD94" s="173"/>
      <c r="AE94" s="173"/>
      <c r="AF94" s="173">
        <f t="shared" si="52"/>
        <v>0</v>
      </c>
      <c r="AG94" s="173"/>
      <c r="AH94" s="173"/>
      <c r="AI94" s="173">
        <f t="shared" si="53"/>
        <v>0</v>
      </c>
      <c r="AJ94" s="173"/>
      <c r="AK94" s="173"/>
      <c r="AL94" s="174">
        <f t="shared" si="54"/>
        <v>0</v>
      </c>
      <c r="AM94" s="174"/>
      <c r="AN94" s="174"/>
      <c r="AO94" s="174"/>
      <c r="AP94" s="20"/>
      <c r="AQ94" s="20"/>
      <c r="AR94" s="20"/>
      <c r="AS94" s="20"/>
      <c r="AT94" s="19"/>
      <c r="AU94" s="19"/>
      <c r="AV94" s="19"/>
      <c r="AW94" s="19"/>
    </row>
    <row r="95" spans="1:49" s="6" customFormat="1" ht="24" customHeight="1" x14ac:dyDescent="0.2">
      <c r="A95" s="175">
        <f t="shared" si="55"/>
        <v>3.1599999999999966</v>
      </c>
      <c r="B95" s="176"/>
      <c r="C95" s="188" t="s">
        <v>200</v>
      </c>
      <c r="D95" s="189"/>
      <c r="E95" s="189"/>
      <c r="F95" s="189"/>
      <c r="G95" s="189"/>
      <c r="H95" s="189"/>
      <c r="I95" s="190"/>
      <c r="J95" s="173"/>
      <c r="K95" s="173"/>
      <c r="L95" s="173"/>
      <c r="M95" s="173">
        <f t="shared" si="47"/>
        <v>0</v>
      </c>
      <c r="N95" s="173"/>
      <c r="O95" s="173"/>
      <c r="P95" s="173">
        <f t="shared" si="48"/>
        <v>0</v>
      </c>
      <c r="Q95" s="173"/>
      <c r="R95" s="173"/>
      <c r="S95" s="173">
        <f t="shared" si="49"/>
        <v>0</v>
      </c>
      <c r="T95" s="173"/>
      <c r="U95" s="173"/>
      <c r="V95" s="174">
        <f t="shared" si="50"/>
        <v>0</v>
      </c>
      <c r="W95" s="174"/>
      <c r="X95" s="174"/>
      <c r="Y95" s="174"/>
      <c r="Z95" s="173"/>
      <c r="AA95" s="173"/>
      <c r="AB95" s="173"/>
      <c r="AC95" s="173">
        <f t="shared" si="51"/>
        <v>0</v>
      </c>
      <c r="AD95" s="173"/>
      <c r="AE95" s="173"/>
      <c r="AF95" s="173">
        <f t="shared" si="52"/>
        <v>0</v>
      </c>
      <c r="AG95" s="173"/>
      <c r="AH95" s="173"/>
      <c r="AI95" s="173">
        <f t="shared" si="53"/>
        <v>0</v>
      </c>
      <c r="AJ95" s="173"/>
      <c r="AK95" s="173"/>
      <c r="AL95" s="174">
        <f t="shared" si="54"/>
        <v>0</v>
      </c>
      <c r="AM95" s="174"/>
      <c r="AN95" s="174"/>
      <c r="AO95" s="174"/>
      <c r="AP95" s="20"/>
      <c r="AQ95" s="20"/>
      <c r="AR95" s="20"/>
      <c r="AS95" s="20"/>
      <c r="AT95" s="19"/>
      <c r="AU95" s="19"/>
      <c r="AV95" s="19"/>
      <c r="AW95" s="19"/>
    </row>
    <row r="96" spans="1:49" s="6" customFormat="1" ht="12.75" customHeight="1" x14ac:dyDescent="0.2">
      <c r="A96" s="175">
        <f t="shared" si="55"/>
        <v>3.1699999999999964</v>
      </c>
      <c r="B96" s="176"/>
      <c r="C96" s="177" t="s">
        <v>201</v>
      </c>
      <c r="D96" s="178"/>
      <c r="E96" s="178"/>
      <c r="F96" s="178"/>
      <c r="G96" s="178"/>
      <c r="H96" s="178"/>
      <c r="I96" s="179"/>
      <c r="J96" s="173"/>
      <c r="K96" s="173"/>
      <c r="L96" s="173"/>
      <c r="M96" s="173">
        <f t="shared" si="47"/>
        <v>0</v>
      </c>
      <c r="N96" s="173"/>
      <c r="O96" s="173"/>
      <c r="P96" s="173">
        <f t="shared" si="48"/>
        <v>0</v>
      </c>
      <c r="Q96" s="173"/>
      <c r="R96" s="173"/>
      <c r="S96" s="173">
        <f t="shared" si="49"/>
        <v>0</v>
      </c>
      <c r="T96" s="173"/>
      <c r="U96" s="173"/>
      <c r="V96" s="174">
        <f t="shared" si="50"/>
        <v>0</v>
      </c>
      <c r="W96" s="174"/>
      <c r="X96" s="174"/>
      <c r="Y96" s="174"/>
      <c r="Z96" s="173"/>
      <c r="AA96" s="173"/>
      <c r="AB96" s="173"/>
      <c r="AC96" s="173">
        <f t="shared" si="51"/>
        <v>0</v>
      </c>
      <c r="AD96" s="173"/>
      <c r="AE96" s="173"/>
      <c r="AF96" s="173">
        <f t="shared" si="52"/>
        <v>0</v>
      </c>
      <c r="AG96" s="173"/>
      <c r="AH96" s="173"/>
      <c r="AI96" s="173">
        <f t="shared" si="53"/>
        <v>0</v>
      </c>
      <c r="AJ96" s="173"/>
      <c r="AK96" s="173"/>
      <c r="AL96" s="174">
        <f t="shared" si="54"/>
        <v>0</v>
      </c>
      <c r="AM96" s="174"/>
      <c r="AN96" s="174"/>
      <c r="AO96" s="174"/>
      <c r="AP96" s="20"/>
      <c r="AQ96" s="20"/>
      <c r="AR96" s="20"/>
      <c r="AS96" s="20"/>
      <c r="AT96" s="19"/>
      <c r="AU96" s="19"/>
      <c r="AV96" s="19"/>
      <c r="AW96" s="19"/>
    </row>
    <row r="97" spans="1:49" s="6" customFormat="1" ht="12.75" customHeight="1" x14ac:dyDescent="0.2">
      <c r="A97" s="185">
        <f>+A79+1</f>
        <v>3</v>
      </c>
      <c r="B97" s="186"/>
      <c r="C97" s="182" t="s">
        <v>184</v>
      </c>
      <c r="D97" s="183"/>
      <c r="E97" s="183"/>
      <c r="F97" s="183"/>
      <c r="G97" s="183"/>
      <c r="H97" s="183"/>
      <c r="I97" s="184"/>
      <c r="J97" s="187">
        <f>SUM(J80:L96)</f>
        <v>0</v>
      </c>
      <c r="K97" s="187"/>
      <c r="L97" s="187"/>
      <c r="M97" s="187">
        <f>SUM(M80:O96)</f>
        <v>0</v>
      </c>
      <c r="N97" s="187"/>
      <c r="O97" s="187"/>
      <c r="P97" s="187">
        <f>SUM(P80:R96)</f>
        <v>0</v>
      </c>
      <c r="Q97" s="187"/>
      <c r="R97" s="187"/>
      <c r="S97" s="187">
        <f>SUM(S80:U96)</f>
        <v>0</v>
      </c>
      <c r="T97" s="187"/>
      <c r="U97" s="187"/>
      <c r="V97" s="187">
        <f>SUM(V80:Y96)</f>
        <v>0</v>
      </c>
      <c r="W97" s="187"/>
      <c r="X97" s="187"/>
      <c r="Y97" s="187"/>
      <c r="Z97" s="187">
        <f>SUM(Z80:AB96)</f>
        <v>0</v>
      </c>
      <c r="AA97" s="187"/>
      <c r="AB97" s="187"/>
      <c r="AC97" s="187">
        <f>SUM(AC80:AE96)</f>
        <v>0</v>
      </c>
      <c r="AD97" s="187"/>
      <c r="AE97" s="187"/>
      <c r="AF97" s="187">
        <f>SUM(AF80:AH96)</f>
        <v>0</v>
      </c>
      <c r="AG97" s="187"/>
      <c r="AH97" s="187"/>
      <c r="AI97" s="187">
        <f>SUM(AI80:AK96)</f>
        <v>0</v>
      </c>
      <c r="AJ97" s="187"/>
      <c r="AK97" s="187"/>
      <c r="AL97" s="187">
        <f>SUM(AL80:AO96)</f>
        <v>0</v>
      </c>
      <c r="AM97" s="187"/>
      <c r="AN97" s="187"/>
      <c r="AO97" s="187"/>
      <c r="AP97" s="19"/>
      <c r="AQ97" s="19"/>
      <c r="AR97" s="19"/>
      <c r="AS97" s="19"/>
      <c r="AT97" s="19"/>
      <c r="AU97" s="19"/>
      <c r="AV97" s="19"/>
      <c r="AW97" s="19"/>
    </row>
    <row r="98" spans="1:49" s="6" customFormat="1" ht="12.75" customHeight="1" x14ac:dyDescent="0.2">
      <c r="A98" s="185">
        <f>+A97+1</f>
        <v>4</v>
      </c>
      <c r="B98" s="186"/>
      <c r="C98" s="182" t="s">
        <v>202</v>
      </c>
      <c r="D98" s="183"/>
      <c r="E98" s="183"/>
      <c r="F98" s="183"/>
      <c r="G98" s="183"/>
      <c r="H98" s="183"/>
      <c r="I98" s="184"/>
      <c r="J98" s="173"/>
      <c r="K98" s="173"/>
      <c r="L98" s="173"/>
      <c r="M98" s="173">
        <f t="shared" ref="M98" si="56">+J98</f>
        <v>0</v>
      </c>
      <c r="N98" s="173"/>
      <c r="O98" s="173"/>
      <c r="P98" s="173">
        <f t="shared" ref="P98" si="57">+M98</f>
        <v>0</v>
      </c>
      <c r="Q98" s="173"/>
      <c r="R98" s="173"/>
      <c r="S98" s="173">
        <f t="shared" ref="S98" si="58">+P98</f>
        <v>0</v>
      </c>
      <c r="T98" s="173"/>
      <c r="U98" s="173"/>
      <c r="V98" s="187">
        <f>SUM(J98:U98)</f>
        <v>0</v>
      </c>
      <c r="W98" s="187"/>
      <c r="X98" s="187"/>
      <c r="Y98" s="187"/>
      <c r="Z98" s="173"/>
      <c r="AA98" s="173"/>
      <c r="AB98" s="173"/>
      <c r="AC98" s="173">
        <f t="shared" ref="AC98" si="59">+Z98</f>
        <v>0</v>
      </c>
      <c r="AD98" s="173"/>
      <c r="AE98" s="173"/>
      <c r="AF98" s="173">
        <f t="shared" ref="AF98" si="60">+AC98</f>
        <v>0</v>
      </c>
      <c r="AG98" s="173"/>
      <c r="AH98" s="173"/>
      <c r="AI98" s="173">
        <f t="shared" ref="AI98" si="61">+AF98</f>
        <v>0</v>
      </c>
      <c r="AJ98" s="173"/>
      <c r="AK98" s="173"/>
      <c r="AL98" s="187">
        <f>SUM(Z98:AK98)</f>
        <v>0</v>
      </c>
      <c r="AM98" s="187"/>
      <c r="AN98" s="187"/>
      <c r="AO98" s="187"/>
      <c r="AP98" s="20"/>
      <c r="AQ98" s="20"/>
      <c r="AR98" s="20"/>
      <c r="AS98" s="20"/>
      <c r="AT98" s="19"/>
      <c r="AU98" s="19"/>
      <c r="AV98" s="19"/>
      <c r="AW98" s="19"/>
    </row>
    <row r="99" spans="1:49" s="6" customFormat="1" ht="12.75" customHeight="1" x14ac:dyDescent="0.2">
      <c r="A99" s="185">
        <f>+A98+1</f>
        <v>5</v>
      </c>
      <c r="B99" s="186"/>
      <c r="C99" s="194" t="s">
        <v>203</v>
      </c>
      <c r="D99" s="195"/>
      <c r="E99" s="195"/>
      <c r="F99" s="195"/>
      <c r="G99" s="195"/>
      <c r="H99" s="195"/>
      <c r="I99" s="196"/>
      <c r="J99" s="187">
        <f>J73+J79-J97-J98</f>
        <v>0</v>
      </c>
      <c r="K99" s="187"/>
      <c r="L99" s="187"/>
      <c r="M99" s="187">
        <f>M73+M79-M97-M98</f>
        <v>0</v>
      </c>
      <c r="N99" s="187"/>
      <c r="O99" s="187"/>
      <c r="P99" s="187">
        <f>P73+P79-P97-P98</f>
        <v>0</v>
      </c>
      <c r="Q99" s="187"/>
      <c r="R99" s="187"/>
      <c r="S99" s="187">
        <f>S73+S79-S97-S98</f>
        <v>0</v>
      </c>
      <c r="T99" s="187"/>
      <c r="U99" s="187"/>
      <c r="V99" s="187">
        <f>+V73+V79-V97-V98</f>
        <v>0</v>
      </c>
      <c r="W99" s="187"/>
      <c r="X99" s="187"/>
      <c r="Y99" s="187"/>
      <c r="Z99" s="187">
        <f>Z73+Z79-Z97-Z98</f>
        <v>0</v>
      </c>
      <c r="AA99" s="187"/>
      <c r="AB99" s="187"/>
      <c r="AC99" s="187">
        <f>AC73+AC79-AC97-AC98</f>
        <v>0</v>
      </c>
      <c r="AD99" s="187"/>
      <c r="AE99" s="187"/>
      <c r="AF99" s="187">
        <f>AF73+AF79-AF97-AF98</f>
        <v>0</v>
      </c>
      <c r="AG99" s="187"/>
      <c r="AH99" s="187"/>
      <c r="AI99" s="187">
        <f>AI73+AI79-AI97-AI98</f>
        <v>0</v>
      </c>
      <c r="AJ99" s="187"/>
      <c r="AK99" s="187"/>
      <c r="AL99" s="187">
        <f>+AL73+AL79-AL97-AL98</f>
        <v>0</v>
      </c>
      <c r="AM99" s="187"/>
      <c r="AN99" s="187"/>
      <c r="AO99" s="187"/>
      <c r="AP99" s="19"/>
      <c r="AQ99" s="19"/>
      <c r="AR99" s="19"/>
      <c r="AS99" s="19"/>
      <c r="AT99" s="19"/>
      <c r="AU99" s="19"/>
      <c r="AV99" s="19"/>
      <c r="AW99" s="19"/>
    </row>
    <row r="100" spans="1:49" s="6" customFormat="1" ht="12.75" customHeight="1" x14ac:dyDescent="0.2">
      <c r="A100" s="175">
        <f>A99+1.01</f>
        <v>6.01</v>
      </c>
      <c r="B100" s="176"/>
      <c r="C100" s="177" t="s">
        <v>204</v>
      </c>
      <c r="D100" s="178"/>
      <c r="E100" s="178"/>
      <c r="F100" s="178"/>
      <c r="G100" s="178"/>
      <c r="H100" s="178"/>
      <c r="I100" s="179"/>
      <c r="J100" s="173"/>
      <c r="K100" s="173"/>
      <c r="L100" s="173"/>
      <c r="M100" s="173">
        <f t="shared" ref="M100:M107" si="62">+J100</f>
        <v>0</v>
      </c>
      <c r="N100" s="173"/>
      <c r="O100" s="173"/>
      <c r="P100" s="173">
        <f t="shared" ref="P100:P107" si="63">+M100</f>
        <v>0</v>
      </c>
      <c r="Q100" s="173"/>
      <c r="R100" s="173"/>
      <c r="S100" s="173">
        <f t="shared" ref="S100:S107" si="64">+P100</f>
        <v>0</v>
      </c>
      <c r="T100" s="173"/>
      <c r="U100" s="173"/>
      <c r="V100" s="174">
        <f t="shared" ref="V100:V107" si="65">SUM(J100:U100)</f>
        <v>0</v>
      </c>
      <c r="W100" s="174"/>
      <c r="X100" s="174"/>
      <c r="Y100" s="174"/>
      <c r="Z100" s="173"/>
      <c r="AA100" s="173"/>
      <c r="AB100" s="173"/>
      <c r="AC100" s="173">
        <f t="shared" ref="AC100:AC107" si="66">+Z100</f>
        <v>0</v>
      </c>
      <c r="AD100" s="173"/>
      <c r="AE100" s="173"/>
      <c r="AF100" s="173">
        <f t="shared" ref="AF100:AF107" si="67">+AC100</f>
        <v>0</v>
      </c>
      <c r="AG100" s="173"/>
      <c r="AH100" s="173"/>
      <c r="AI100" s="173">
        <f t="shared" ref="AI100:AI107" si="68">+AF100</f>
        <v>0</v>
      </c>
      <c r="AJ100" s="173"/>
      <c r="AK100" s="173"/>
      <c r="AL100" s="174">
        <f t="shared" ref="AL100:AL107" si="69">SUM(Z100:AK100)</f>
        <v>0</v>
      </c>
      <c r="AM100" s="174"/>
      <c r="AN100" s="174"/>
      <c r="AO100" s="174"/>
      <c r="AP100" s="20"/>
      <c r="AQ100" s="20"/>
      <c r="AR100" s="20"/>
      <c r="AS100" s="20"/>
      <c r="AT100" s="19"/>
      <c r="AU100" s="19"/>
      <c r="AV100" s="19"/>
      <c r="AW100" s="19"/>
    </row>
    <row r="101" spans="1:49" s="6" customFormat="1" ht="24" customHeight="1" x14ac:dyDescent="0.2">
      <c r="A101" s="175">
        <f>+A100+0.01</f>
        <v>6.02</v>
      </c>
      <c r="B101" s="176"/>
      <c r="C101" s="188" t="s">
        <v>205</v>
      </c>
      <c r="D101" s="189"/>
      <c r="E101" s="189"/>
      <c r="F101" s="189"/>
      <c r="G101" s="189"/>
      <c r="H101" s="189"/>
      <c r="I101" s="190"/>
      <c r="J101" s="173"/>
      <c r="K101" s="173"/>
      <c r="L101" s="173"/>
      <c r="M101" s="173">
        <f t="shared" si="62"/>
        <v>0</v>
      </c>
      <c r="N101" s="173"/>
      <c r="O101" s="173"/>
      <c r="P101" s="173">
        <f t="shared" si="63"/>
        <v>0</v>
      </c>
      <c r="Q101" s="173"/>
      <c r="R101" s="173"/>
      <c r="S101" s="173">
        <f t="shared" si="64"/>
        <v>0</v>
      </c>
      <c r="T101" s="173"/>
      <c r="U101" s="173"/>
      <c r="V101" s="174">
        <f t="shared" si="65"/>
        <v>0</v>
      </c>
      <c r="W101" s="174"/>
      <c r="X101" s="174"/>
      <c r="Y101" s="174"/>
      <c r="Z101" s="173"/>
      <c r="AA101" s="173"/>
      <c r="AB101" s="173"/>
      <c r="AC101" s="173">
        <f t="shared" si="66"/>
        <v>0</v>
      </c>
      <c r="AD101" s="173"/>
      <c r="AE101" s="173"/>
      <c r="AF101" s="173">
        <f t="shared" si="67"/>
        <v>0</v>
      </c>
      <c r="AG101" s="173"/>
      <c r="AH101" s="173"/>
      <c r="AI101" s="173">
        <f t="shared" si="68"/>
        <v>0</v>
      </c>
      <c r="AJ101" s="173"/>
      <c r="AK101" s="173"/>
      <c r="AL101" s="174">
        <f t="shared" si="69"/>
        <v>0</v>
      </c>
      <c r="AM101" s="174"/>
      <c r="AN101" s="174"/>
      <c r="AO101" s="174"/>
      <c r="AP101" s="20"/>
      <c r="AQ101" s="20"/>
      <c r="AR101" s="20"/>
      <c r="AS101" s="20"/>
      <c r="AT101" s="19"/>
      <c r="AU101" s="19"/>
      <c r="AV101" s="19"/>
      <c r="AW101" s="19"/>
    </row>
    <row r="102" spans="1:49" s="6" customFormat="1" ht="24" customHeight="1" x14ac:dyDescent="0.2">
      <c r="A102" s="175">
        <f t="shared" ref="A102:A107" si="70">+A101+0.01</f>
        <v>6.0299999999999994</v>
      </c>
      <c r="B102" s="176"/>
      <c r="C102" s="188" t="s">
        <v>206</v>
      </c>
      <c r="D102" s="189"/>
      <c r="E102" s="189"/>
      <c r="F102" s="189"/>
      <c r="G102" s="189"/>
      <c r="H102" s="189"/>
      <c r="I102" s="190"/>
      <c r="J102" s="173"/>
      <c r="K102" s="173"/>
      <c r="L102" s="173"/>
      <c r="M102" s="173">
        <f t="shared" si="62"/>
        <v>0</v>
      </c>
      <c r="N102" s="173"/>
      <c r="O102" s="173"/>
      <c r="P102" s="173">
        <f t="shared" si="63"/>
        <v>0</v>
      </c>
      <c r="Q102" s="173"/>
      <c r="R102" s="173"/>
      <c r="S102" s="173">
        <f t="shared" si="64"/>
        <v>0</v>
      </c>
      <c r="T102" s="173"/>
      <c r="U102" s="173"/>
      <c r="V102" s="174">
        <f t="shared" si="65"/>
        <v>0</v>
      </c>
      <c r="W102" s="174"/>
      <c r="X102" s="174"/>
      <c r="Y102" s="174"/>
      <c r="Z102" s="173"/>
      <c r="AA102" s="173"/>
      <c r="AB102" s="173"/>
      <c r="AC102" s="173">
        <f t="shared" si="66"/>
        <v>0</v>
      </c>
      <c r="AD102" s="173"/>
      <c r="AE102" s="173"/>
      <c r="AF102" s="173">
        <f t="shared" si="67"/>
        <v>0</v>
      </c>
      <c r="AG102" s="173"/>
      <c r="AH102" s="173"/>
      <c r="AI102" s="173">
        <f t="shared" si="68"/>
        <v>0</v>
      </c>
      <c r="AJ102" s="173"/>
      <c r="AK102" s="173"/>
      <c r="AL102" s="174">
        <f t="shared" si="69"/>
        <v>0</v>
      </c>
      <c r="AM102" s="174"/>
      <c r="AN102" s="174"/>
      <c r="AO102" s="174"/>
      <c r="AP102" s="20"/>
      <c r="AQ102" s="20"/>
      <c r="AR102" s="20"/>
      <c r="AS102" s="20"/>
      <c r="AT102" s="19"/>
      <c r="AU102" s="19"/>
      <c r="AV102" s="19"/>
      <c r="AW102" s="19"/>
    </row>
    <row r="103" spans="1:49" s="6" customFormat="1" ht="24" customHeight="1" x14ac:dyDescent="0.2">
      <c r="A103" s="175">
        <f t="shared" si="70"/>
        <v>6.0399999999999991</v>
      </c>
      <c r="B103" s="176"/>
      <c r="C103" s="188" t="s">
        <v>207</v>
      </c>
      <c r="D103" s="189"/>
      <c r="E103" s="189"/>
      <c r="F103" s="189"/>
      <c r="G103" s="189"/>
      <c r="H103" s="189"/>
      <c r="I103" s="190"/>
      <c r="J103" s="173"/>
      <c r="K103" s="173"/>
      <c r="L103" s="173"/>
      <c r="M103" s="173">
        <f t="shared" si="62"/>
        <v>0</v>
      </c>
      <c r="N103" s="173"/>
      <c r="O103" s="173"/>
      <c r="P103" s="173">
        <f t="shared" si="63"/>
        <v>0</v>
      </c>
      <c r="Q103" s="173"/>
      <c r="R103" s="173"/>
      <c r="S103" s="173">
        <f t="shared" si="64"/>
        <v>0</v>
      </c>
      <c r="T103" s="173"/>
      <c r="U103" s="173"/>
      <c r="V103" s="174">
        <f t="shared" si="65"/>
        <v>0</v>
      </c>
      <c r="W103" s="174"/>
      <c r="X103" s="174"/>
      <c r="Y103" s="174"/>
      <c r="Z103" s="173"/>
      <c r="AA103" s="173"/>
      <c r="AB103" s="173"/>
      <c r="AC103" s="173">
        <f t="shared" si="66"/>
        <v>0</v>
      </c>
      <c r="AD103" s="173"/>
      <c r="AE103" s="173"/>
      <c r="AF103" s="173">
        <f t="shared" si="67"/>
        <v>0</v>
      </c>
      <c r="AG103" s="173"/>
      <c r="AH103" s="173"/>
      <c r="AI103" s="173">
        <f t="shared" si="68"/>
        <v>0</v>
      </c>
      <c r="AJ103" s="173"/>
      <c r="AK103" s="173"/>
      <c r="AL103" s="174">
        <f t="shared" si="69"/>
        <v>0</v>
      </c>
      <c r="AM103" s="174"/>
      <c r="AN103" s="174"/>
      <c r="AO103" s="174"/>
      <c r="AP103" s="20"/>
      <c r="AQ103" s="20"/>
      <c r="AR103" s="20"/>
      <c r="AS103" s="20"/>
      <c r="AT103" s="19"/>
      <c r="AU103" s="19"/>
      <c r="AV103" s="19"/>
      <c r="AW103" s="19"/>
    </row>
    <row r="104" spans="1:49" s="6" customFormat="1" ht="12.75" customHeight="1" x14ac:dyDescent="0.2">
      <c r="A104" s="175">
        <f t="shared" si="70"/>
        <v>6.0499999999999989</v>
      </c>
      <c r="B104" s="176"/>
      <c r="C104" s="177" t="s">
        <v>208</v>
      </c>
      <c r="D104" s="178"/>
      <c r="E104" s="178"/>
      <c r="F104" s="178"/>
      <c r="G104" s="178"/>
      <c r="H104" s="178"/>
      <c r="I104" s="179"/>
      <c r="J104" s="173"/>
      <c r="K104" s="173"/>
      <c r="L104" s="173"/>
      <c r="M104" s="173">
        <f t="shared" si="62"/>
        <v>0</v>
      </c>
      <c r="N104" s="173"/>
      <c r="O104" s="173"/>
      <c r="P104" s="173">
        <f t="shared" si="63"/>
        <v>0</v>
      </c>
      <c r="Q104" s="173"/>
      <c r="R104" s="173"/>
      <c r="S104" s="173">
        <f t="shared" si="64"/>
        <v>0</v>
      </c>
      <c r="T104" s="173"/>
      <c r="U104" s="173"/>
      <c r="V104" s="174">
        <f t="shared" si="65"/>
        <v>0</v>
      </c>
      <c r="W104" s="174"/>
      <c r="X104" s="174"/>
      <c r="Y104" s="174"/>
      <c r="Z104" s="173"/>
      <c r="AA104" s="173"/>
      <c r="AB104" s="173"/>
      <c r="AC104" s="173">
        <f t="shared" si="66"/>
        <v>0</v>
      </c>
      <c r="AD104" s="173"/>
      <c r="AE104" s="173"/>
      <c r="AF104" s="173">
        <f t="shared" si="67"/>
        <v>0</v>
      </c>
      <c r="AG104" s="173"/>
      <c r="AH104" s="173"/>
      <c r="AI104" s="173">
        <f t="shared" si="68"/>
        <v>0</v>
      </c>
      <c r="AJ104" s="173"/>
      <c r="AK104" s="173"/>
      <c r="AL104" s="174">
        <f t="shared" si="69"/>
        <v>0</v>
      </c>
      <c r="AM104" s="174"/>
      <c r="AN104" s="174"/>
      <c r="AO104" s="174"/>
      <c r="AP104" s="20"/>
      <c r="AQ104" s="20"/>
      <c r="AR104" s="20"/>
      <c r="AS104" s="20"/>
      <c r="AT104" s="19"/>
      <c r="AU104" s="19"/>
      <c r="AV104" s="19"/>
      <c r="AW104" s="19"/>
    </row>
    <row r="105" spans="1:49" s="6" customFormat="1" ht="12.75" customHeight="1" x14ac:dyDescent="0.2">
      <c r="A105" s="175">
        <f t="shared" si="70"/>
        <v>6.0599999999999987</v>
      </c>
      <c r="B105" s="176"/>
      <c r="C105" s="177" t="s">
        <v>209</v>
      </c>
      <c r="D105" s="178"/>
      <c r="E105" s="178"/>
      <c r="F105" s="178"/>
      <c r="G105" s="178"/>
      <c r="H105" s="178"/>
      <c r="I105" s="179"/>
      <c r="J105" s="173"/>
      <c r="K105" s="173"/>
      <c r="L105" s="173"/>
      <c r="M105" s="173">
        <f t="shared" si="62"/>
        <v>0</v>
      </c>
      <c r="N105" s="173"/>
      <c r="O105" s="173"/>
      <c r="P105" s="173">
        <f t="shared" si="63"/>
        <v>0</v>
      </c>
      <c r="Q105" s="173"/>
      <c r="R105" s="173"/>
      <c r="S105" s="173">
        <f t="shared" si="64"/>
        <v>0</v>
      </c>
      <c r="T105" s="173"/>
      <c r="U105" s="173"/>
      <c r="V105" s="174">
        <f t="shared" si="65"/>
        <v>0</v>
      </c>
      <c r="W105" s="174"/>
      <c r="X105" s="174"/>
      <c r="Y105" s="174"/>
      <c r="Z105" s="173"/>
      <c r="AA105" s="173"/>
      <c r="AB105" s="173"/>
      <c r="AC105" s="173">
        <f t="shared" si="66"/>
        <v>0</v>
      </c>
      <c r="AD105" s="173"/>
      <c r="AE105" s="173"/>
      <c r="AF105" s="173">
        <f t="shared" si="67"/>
        <v>0</v>
      </c>
      <c r="AG105" s="173"/>
      <c r="AH105" s="173"/>
      <c r="AI105" s="173">
        <f t="shared" si="68"/>
        <v>0</v>
      </c>
      <c r="AJ105" s="173"/>
      <c r="AK105" s="173"/>
      <c r="AL105" s="174">
        <f t="shared" si="69"/>
        <v>0</v>
      </c>
      <c r="AM105" s="174"/>
      <c r="AN105" s="174"/>
      <c r="AO105" s="174"/>
      <c r="AP105" s="20"/>
      <c r="AQ105" s="20"/>
      <c r="AR105" s="20"/>
      <c r="AS105" s="20"/>
      <c r="AT105" s="19"/>
      <c r="AU105" s="19"/>
      <c r="AV105" s="19"/>
      <c r="AW105" s="19"/>
    </row>
    <row r="106" spans="1:49" s="6" customFormat="1" ht="12.75" customHeight="1" x14ac:dyDescent="0.2">
      <c r="A106" s="175">
        <f t="shared" si="70"/>
        <v>6.0699999999999985</v>
      </c>
      <c r="B106" s="176"/>
      <c r="C106" s="177" t="s">
        <v>216</v>
      </c>
      <c r="D106" s="178"/>
      <c r="E106" s="178"/>
      <c r="F106" s="178"/>
      <c r="G106" s="178"/>
      <c r="H106" s="178"/>
      <c r="I106" s="179"/>
      <c r="J106" s="173"/>
      <c r="K106" s="173"/>
      <c r="L106" s="173"/>
      <c r="M106" s="173">
        <f t="shared" si="62"/>
        <v>0</v>
      </c>
      <c r="N106" s="173"/>
      <c r="O106" s="173"/>
      <c r="P106" s="173">
        <f t="shared" si="63"/>
        <v>0</v>
      </c>
      <c r="Q106" s="173"/>
      <c r="R106" s="173"/>
      <c r="S106" s="173">
        <f t="shared" si="64"/>
        <v>0</v>
      </c>
      <c r="T106" s="173"/>
      <c r="U106" s="173"/>
      <c r="V106" s="174">
        <f t="shared" si="65"/>
        <v>0</v>
      </c>
      <c r="W106" s="174"/>
      <c r="X106" s="174"/>
      <c r="Y106" s="174"/>
      <c r="Z106" s="173"/>
      <c r="AA106" s="173"/>
      <c r="AB106" s="173"/>
      <c r="AC106" s="173">
        <f t="shared" si="66"/>
        <v>0</v>
      </c>
      <c r="AD106" s="173"/>
      <c r="AE106" s="173"/>
      <c r="AF106" s="173">
        <f t="shared" si="67"/>
        <v>0</v>
      </c>
      <c r="AG106" s="173"/>
      <c r="AH106" s="173"/>
      <c r="AI106" s="173">
        <f t="shared" si="68"/>
        <v>0</v>
      </c>
      <c r="AJ106" s="173"/>
      <c r="AK106" s="173"/>
      <c r="AL106" s="174">
        <f t="shared" si="69"/>
        <v>0</v>
      </c>
      <c r="AM106" s="174"/>
      <c r="AN106" s="174"/>
      <c r="AO106" s="174"/>
      <c r="AP106" s="20"/>
      <c r="AQ106" s="20"/>
      <c r="AR106" s="20"/>
      <c r="AS106" s="20"/>
      <c r="AT106" s="19"/>
      <c r="AU106" s="19"/>
      <c r="AV106" s="19"/>
      <c r="AW106" s="19"/>
    </row>
    <row r="107" spans="1:49" s="6" customFormat="1" ht="12.75" customHeight="1" x14ac:dyDescent="0.2">
      <c r="A107" s="175">
        <f t="shared" si="70"/>
        <v>6.0799999999999983</v>
      </c>
      <c r="B107" s="176"/>
      <c r="C107" s="177" t="s">
        <v>210</v>
      </c>
      <c r="D107" s="178"/>
      <c r="E107" s="178"/>
      <c r="F107" s="178"/>
      <c r="G107" s="178"/>
      <c r="H107" s="178"/>
      <c r="I107" s="179"/>
      <c r="J107" s="173"/>
      <c r="K107" s="173"/>
      <c r="L107" s="173"/>
      <c r="M107" s="173">
        <f t="shared" si="62"/>
        <v>0</v>
      </c>
      <c r="N107" s="173"/>
      <c r="O107" s="173"/>
      <c r="P107" s="173">
        <f t="shared" si="63"/>
        <v>0</v>
      </c>
      <c r="Q107" s="173"/>
      <c r="R107" s="173"/>
      <c r="S107" s="173">
        <f t="shared" si="64"/>
        <v>0</v>
      </c>
      <c r="T107" s="173"/>
      <c r="U107" s="173"/>
      <c r="V107" s="174">
        <f t="shared" si="65"/>
        <v>0</v>
      </c>
      <c r="W107" s="174"/>
      <c r="X107" s="174"/>
      <c r="Y107" s="174"/>
      <c r="Z107" s="173"/>
      <c r="AA107" s="173"/>
      <c r="AB107" s="173"/>
      <c r="AC107" s="173">
        <f t="shared" si="66"/>
        <v>0</v>
      </c>
      <c r="AD107" s="173"/>
      <c r="AE107" s="173"/>
      <c r="AF107" s="173">
        <f t="shared" si="67"/>
        <v>0</v>
      </c>
      <c r="AG107" s="173"/>
      <c r="AH107" s="173"/>
      <c r="AI107" s="173">
        <f t="shared" si="68"/>
        <v>0</v>
      </c>
      <c r="AJ107" s="173"/>
      <c r="AK107" s="173"/>
      <c r="AL107" s="174">
        <f t="shared" si="69"/>
        <v>0</v>
      </c>
      <c r="AM107" s="174"/>
      <c r="AN107" s="174"/>
      <c r="AO107" s="174"/>
      <c r="AP107" s="20"/>
      <c r="AQ107" s="20"/>
      <c r="AR107" s="20"/>
      <c r="AS107" s="20"/>
      <c r="AT107" s="19"/>
      <c r="AU107" s="19"/>
      <c r="AV107" s="19"/>
      <c r="AW107" s="19"/>
    </row>
    <row r="108" spans="1:49" s="6" customFormat="1" ht="12.75" customHeight="1" x14ac:dyDescent="0.2">
      <c r="A108" s="185">
        <f>+A99+1</f>
        <v>6</v>
      </c>
      <c r="B108" s="186"/>
      <c r="C108" s="194" t="s">
        <v>211</v>
      </c>
      <c r="D108" s="195"/>
      <c r="E108" s="195"/>
      <c r="F108" s="195"/>
      <c r="G108" s="195"/>
      <c r="H108" s="195"/>
      <c r="I108" s="196"/>
      <c r="J108" s="187">
        <f>SUM(J100:L107)</f>
        <v>0</v>
      </c>
      <c r="K108" s="187"/>
      <c r="L108" s="187"/>
      <c r="M108" s="187">
        <f>SUM(M100:O107)</f>
        <v>0</v>
      </c>
      <c r="N108" s="187"/>
      <c r="O108" s="187"/>
      <c r="P108" s="187">
        <f>SUM(P100:R107)</f>
        <v>0</v>
      </c>
      <c r="Q108" s="187"/>
      <c r="R108" s="187"/>
      <c r="S108" s="187">
        <f>SUM(S100:U107)</f>
        <v>0</v>
      </c>
      <c r="T108" s="187"/>
      <c r="U108" s="187"/>
      <c r="V108" s="187">
        <f>SUM(V100:Y107)</f>
        <v>0</v>
      </c>
      <c r="W108" s="187"/>
      <c r="X108" s="187"/>
      <c r="Y108" s="187"/>
      <c r="Z108" s="187">
        <f>SUM(Z100:AB107)</f>
        <v>0</v>
      </c>
      <c r="AA108" s="187"/>
      <c r="AB108" s="187"/>
      <c r="AC108" s="187">
        <f>SUM(AC100:AE107)</f>
        <v>0</v>
      </c>
      <c r="AD108" s="187"/>
      <c r="AE108" s="187"/>
      <c r="AF108" s="187">
        <f>SUM(AF100:AH107)</f>
        <v>0</v>
      </c>
      <c r="AG108" s="187"/>
      <c r="AH108" s="187"/>
      <c r="AI108" s="187">
        <f>SUM(AI100:AK107)</f>
        <v>0</v>
      </c>
      <c r="AJ108" s="187"/>
      <c r="AK108" s="187"/>
      <c r="AL108" s="187">
        <f>SUM(AL100:AO107)</f>
        <v>0</v>
      </c>
      <c r="AM108" s="187"/>
      <c r="AN108" s="187"/>
      <c r="AO108" s="187"/>
      <c r="AP108" s="19"/>
      <c r="AQ108" s="19"/>
      <c r="AR108" s="19"/>
      <c r="AS108" s="19"/>
      <c r="AT108" s="19"/>
      <c r="AU108" s="19"/>
      <c r="AV108" s="19"/>
      <c r="AW108" s="19"/>
    </row>
    <row r="109" spans="1:49" s="6" customFormat="1" ht="12.75" customHeight="1" x14ac:dyDescent="0.2">
      <c r="A109" s="175">
        <f>A108+1.01</f>
        <v>7.01</v>
      </c>
      <c r="B109" s="176"/>
      <c r="C109" s="177" t="s">
        <v>213</v>
      </c>
      <c r="D109" s="178"/>
      <c r="E109" s="178"/>
      <c r="F109" s="178"/>
      <c r="G109" s="178"/>
      <c r="H109" s="178"/>
      <c r="I109" s="179"/>
      <c r="J109" s="173"/>
      <c r="K109" s="173"/>
      <c r="L109" s="173"/>
      <c r="M109" s="173">
        <f t="shared" ref="M109:M111" si="71">+J109</f>
        <v>0</v>
      </c>
      <c r="N109" s="173"/>
      <c r="O109" s="173"/>
      <c r="P109" s="173">
        <f t="shared" ref="P109:P111" si="72">+M109</f>
        <v>0</v>
      </c>
      <c r="Q109" s="173"/>
      <c r="R109" s="173"/>
      <c r="S109" s="173">
        <f t="shared" ref="S109:S111" si="73">+P109</f>
        <v>0</v>
      </c>
      <c r="T109" s="173"/>
      <c r="U109" s="173"/>
      <c r="V109" s="174">
        <f>SUM(J109:U109)</f>
        <v>0</v>
      </c>
      <c r="W109" s="174"/>
      <c r="X109" s="174"/>
      <c r="Y109" s="174"/>
      <c r="Z109" s="173"/>
      <c r="AA109" s="173"/>
      <c r="AB109" s="173"/>
      <c r="AC109" s="173">
        <f t="shared" ref="AC109:AC111" si="74">+Z109</f>
        <v>0</v>
      </c>
      <c r="AD109" s="173"/>
      <c r="AE109" s="173"/>
      <c r="AF109" s="173">
        <f t="shared" ref="AF109:AF111" si="75">+AC109</f>
        <v>0</v>
      </c>
      <c r="AG109" s="173"/>
      <c r="AH109" s="173"/>
      <c r="AI109" s="173">
        <f t="shared" ref="AI109:AI111" si="76">+AF109</f>
        <v>0</v>
      </c>
      <c r="AJ109" s="173"/>
      <c r="AK109" s="173"/>
      <c r="AL109" s="174">
        <f>SUM(Z109:AK109)</f>
        <v>0</v>
      </c>
      <c r="AM109" s="174"/>
      <c r="AN109" s="174"/>
      <c r="AO109" s="174"/>
      <c r="AP109" s="20"/>
      <c r="AQ109" s="20"/>
      <c r="AR109" s="20"/>
      <c r="AS109" s="20"/>
      <c r="AT109" s="19"/>
      <c r="AU109" s="19"/>
      <c r="AV109" s="19"/>
      <c r="AW109" s="19"/>
    </row>
    <row r="110" spans="1:49" s="6" customFormat="1" ht="12.75" customHeight="1" x14ac:dyDescent="0.2">
      <c r="A110" s="175">
        <f>A109+0.01</f>
        <v>7.02</v>
      </c>
      <c r="B110" s="176"/>
      <c r="C110" s="177" t="s">
        <v>214</v>
      </c>
      <c r="D110" s="178"/>
      <c r="E110" s="178"/>
      <c r="F110" s="178"/>
      <c r="G110" s="178"/>
      <c r="H110" s="178"/>
      <c r="I110" s="179"/>
      <c r="J110" s="173"/>
      <c r="K110" s="173"/>
      <c r="L110" s="173"/>
      <c r="M110" s="173">
        <f t="shared" si="71"/>
        <v>0</v>
      </c>
      <c r="N110" s="173"/>
      <c r="O110" s="173"/>
      <c r="P110" s="173">
        <f t="shared" si="72"/>
        <v>0</v>
      </c>
      <c r="Q110" s="173"/>
      <c r="R110" s="173"/>
      <c r="S110" s="173">
        <f t="shared" si="73"/>
        <v>0</v>
      </c>
      <c r="T110" s="173"/>
      <c r="U110" s="173"/>
      <c r="V110" s="174">
        <f>SUM(J110:U110)</f>
        <v>0</v>
      </c>
      <c r="W110" s="174"/>
      <c r="X110" s="174"/>
      <c r="Y110" s="174"/>
      <c r="Z110" s="173"/>
      <c r="AA110" s="173"/>
      <c r="AB110" s="173"/>
      <c r="AC110" s="173">
        <f t="shared" si="74"/>
        <v>0</v>
      </c>
      <c r="AD110" s="173"/>
      <c r="AE110" s="173"/>
      <c r="AF110" s="173">
        <f t="shared" si="75"/>
        <v>0</v>
      </c>
      <c r="AG110" s="173"/>
      <c r="AH110" s="173"/>
      <c r="AI110" s="173">
        <f t="shared" si="76"/>
        <v>0</v>
      </c>
      <c r="AJ110" s="173"/>
      <c r="AK110" s="173"/>
      <c r="AL110" s="174">
        <f>SUM(Z110:AK110)</f>
        <v>0</v>
      </c>
      <c r="AM110" s="174"/>
      <c r="AN110" s="174"/>
      <c r="AO110" s="174"/>
      <c r="AP110" s="20"/>
      <c r="AQ110" s="20"/>
      <c r="AR110" s="20"/>
      <c r="AS110" s="20"/>
      <c r="AT110" s="19"/>
      <c r="AU110" s="19"/>
      <c r="AV110" s="19"/>
      <c r="AW110" s="19"/>
    </row>
    <row r="111" spans="1:49" s="6" customFormat="1" ht="12.75" customHeight="1" x14ac:dyDescent="0.2">
      <c r="A111" s="175">
        <f>A110+0.01</f>
        <v>7.0299999999999994</v>
      </c>
      <c r="B111" s="176"/>
      <c r="C111" s="177" t="s">
        <v>215</v>
      </c>
      <c r="D111" s="178"/>
      <c r="E111" s="178"/>
      <c r="F111" s="178"/>
      <c r="G111" s="178"/>
      <c r="H111" s="178"/>
      <c r="I111" s="179"/>
      <c r="J111" s="173"/>
      <c r="K111" s="173"/>
      <c r="L111" s="173"/>
      <c r="M111" s="173">
        <f t="shared" si="71"/>
        <v>0</v>
      </c>
      <c r="N111" s="173"/>
      <c r="O111" s="173"/>
      <c r="P111" s="173">
        <f t="shared" si="72"/>
        <v>0</v>
      </c>
      <c r="Q111" s="173"/>
      <c r="R111" s="173"/>
      <c r="S111" s="173">
        <f t="shared" si="73"/>
        <v>0</v>
      </c>
      <c r="T111" s="173"/>
      <c r="U111" s="173"/>
      <c r="V111" s="174">
        <f>SUM(J111:U111)</f>
        <v>0</v>
      </c>
      <c r="W111" s="174"/>
      <c r="X111" s="174"/>
      <c r="Y111" s="174"/>
      <c r="Z111" s="173"/>
      <c r="AA111" s="173"/>
      <c r="AB111" s="173"/>
      <c r="AC111" s="173">
        <f t="shared" si="74"/>
        <v>0</v>
      </c>
      <c r="AD111" s="173"/>
      <c r="AE111" s="173"/>
      <c r="AF111" s="173">
        <f t="shared" si="75"/>
        <v>0</v>
      </c>
      <c r="AG111" s="173"/>
      <c r="AH111" s="173"/>
      <c r="AI111" s="173">
        <f t="shared" si="76"/>
        <v>0</v>
      </c>
      <c r="AJ111" s="173"/>
      <c r="AK111" s="173"/>
      <c r="AL111" s="174">
        <f>SUM(Z111:AK111)</f>
        <v>0</v>
      </c>
      <c r="AM111" s="174"/>
      <c r="AN111" s="174"/>
      <c r="AO111" s="174"/>
      <c r="AP111" s="20"/>
      <c r="AQ111" s="20"/>
      <c r="AR111" s="20"/>
      <c r="AS111" s="20"/>
      <c r="AT111" s="19"/>
      <c r="AU111" s="19"/>
      <c r="AV111" s="19"/>
      <c r="AW111" s="19"/>
    </row>
    <row r="112" spans="1:49" s="6" customFormat="1" ht="12.75" customHeight="1" x14ac:dyDescent="0.2">
      <c r="A112" s="185">
        <f>+A103+1</f>
        <v>7.0399999999999991</v>
      </c>
      <c r="B112" s="186"/>
      <c r="C112" s="194" t="s">
        <v>212</v>
      </c>
      <c r="D112" s="195"/>
      <c r="E112" s="195"/>
      <c r="F112" s="195"/>
      <c r="G112" s="195"/>
      <c r="H112" s="195"/>
      <c r="I112" s="196"/>
      <c r="J112" s="187">
        <f>SUM(J109:L111)</f>
        <v>0</v>
      </c>
      <c r="K112" s="187"/>
      <c r="L112" s="187"/>
      <c r="M112" s="187">
        <f>SUM(M109:O111)</f>
        <v>0</v>
      </c>
      <c r="N112" s="187"/>
      <c r="O112" s="187"/>
      <c r="P112" s="187">
        <f>SUM(P109:R111)</f>
        <v>0</v>
      </c>
      <c r="Q112" s="187"/>
      <c r="R112" s="187"/>
      <c r="S112" s="187">
        <f>SUM(S109:U111)</f>
        <v>0</v>
      </c>
      <c r="T112" s="187"/>
      <c r="U112" s="187"/>
      <c r="V112" s="187">
        <f>SUM(V109:Y111)</f>
        <v>0</v>
      </c>
      <c r="W112" s="187"/>
      <c r="X112" s="187"/>
      <c r="Y112" s="187"/>
      <c r="Z112" s="187">
        <f>SUM(Z109:AB111)</f>
        <v>0</v>
      </c>
      <c r="AA112" s="187"/>
      <c r="AB112" s="187"/>
      <c r="AC112" s="187">
        <f>SUM(AC109:AE111)</f>
        <v>0</v>
      </c>
      <c r="AD112" s="187"/>
      <c r="AE112" s="187"/>
      <c r="AF112" s="187">
        <f>SUM(AF109:AH111)</f>
        <v>0</v>
      </c>
      <c r="AG112" s="187"/>
      <c r="AH112" s="187"/>
      <c r="AI112" s="187">
        <f>SUM(AI109:AK111)</f>
        <v>0</v>
      </c>
      <c r="AJ112" s="187"/>
      <c r="AK112" s="187"/>
      <c r="AL112" s="187">
        <f>SUM(AL109:AO111)</f>
        <v>0</v>
      </c>
      <c r="AM112" s="187"/>
      <c r="AN112" s="187"/>
      <c r="AO112" s="187"/>
      <c r="AP112" s="19"/>
      <c r="AQ112" s="19"/>
      <c r="AR112" s="19"/>
      <c r="AS112" s="19"/>
      <c r="AT112" s="19"/>
      <c r="AU112" s="19"/>
      <c r="AV112" s="19"/>
      <c r="AW112" s="19"/>
    </row>
    <row r="113" spans="1:49" s="6" customFormat="1" ht="12.75" customHeight="1" x14ac:dyDescent="0.2">
      <c r="A113" s="185">
        <f>+A112+1</f>
        <v>8.0399999999999991</v>
      </c>
      <c r="B113" s="186"/>
      <c r="C113" s="194" t="s">
        <v>217</v>
      </c>
      <c r="D113" s="195"/>
      <c r="E113" s="195"/>
      <c r="F113" s="195"/>
      <c r="G113" s="195"/>
      <c r="H113" s="195"/>
      <c r="I113" s="196"/>
      <c r="J113" s="187">
        <f>+J99-J108+J112</f>
        <v>0</v>
      </c>
      <c r="K113" s="187"/>
      <c r="L113" s="187"/>
      <c r="M113" s="187">
        <f>+M99-M108+M112</f>
        <v>0</v>
      </c>
      <c r="N113" s="187"/>
      <c r="O113" s="187"/>
      <c r="P113" s="187">
        <f>+P99-P108+P112</f>
        <v>0</v>
      </c>
      <c r="Q113" s="187"/>
      <c r="R113" s="187"/>
      <c r="S113" s="187">
        <f>+S99-S108+S112</f>
        <v>0</v>
      </c>
      <c r="T113" s="187"/>
      <c r="U113" s="187"/>
      <c r="V113" s="187">
        <f>+V99-V108+V112</f>
        <v>0</v>
      </c>
      <c r="W113" s="187"/>
      <c r="X113" s="187"/>
      <c r="Y113" s="187"/>
      <c r="Z113" s="187">
        <f>+Z99-Z108+Z112</f>
        <v>0</v>
      </c>
      <c r="AA113" s="187"/>
      <c r="AB113" s="187"/>
      <c r="AC113" s="187">
        <f>+AC99-AC108+AC112</f>
        <v>0</v>
      </c>
      <c r="AD113" s="187"/>
      <c r="AE113" s="187"/>
      <c r="AF113" s="187">
        <f>+AF99-AF108+AF112</f>
        <v>0</v>
      </c>
      <c r="AG113" s="187"/>
      <c r="AH113" s="187"/>
      <c r="AI113" s="187">
        <f>+AI99-AI108+AI112</f>
        <v>0</v>
      </c>
      <c r="AJ113" s="187"/>
      <c r="AK113" s="187"/>
      <c r="AL113" s="187">
        <f>+AL99-AL108+AL112</f>
        <v>0</v>
      </c>
      <c r="AM113" s="187"/>
      <c r="AN113" s="187"/>
      <c r="AO113" s="187"/>
      <c r="AP113" s="19"/>
      <c r="AQ113" s="19"/>
      <c r="AR113" s="19"/>
      <c r="AS113" s="19"/>
      <c r="AT113" s="19"/>
      <c r="AU113" s="19"/>
      <c r="AV113" s="19"/>
      <c r="AW113" s="19"/>
    </row>
    <row r="114" spans="1:49" s="6" customFormat="1" ht="12.75" customHeight="1" x14ac:dyDescent="0.2"/>
    <row r="115" spans="1:49" s="6" customFormat="1" ht="12.75" customHeight="1" x14ac:dyDescent="0.2"/>
    <row r="116" spans="1:49" s="6" customFormat="1" ht="12.75" customHeight="1" x14ac:dyDescent="0.2"/>
    <row r="117" spans="1:49" s="6" customFormat="1" ht="12.75" customHeight="1" x14ac:dyDescent="0.2"/>
    <row r="118" spans="1:49" s="6" customFormat="1" ht="12.75" customHeight="1" x14ac:dyDescent="0.2"/>
    <row r="119" spans="1:49" s="6" customFormat="1" ht="12.75" customHeight="1" x14ac:dyDescent="0.2"/>
    <row r="120" spans="1:49" s="6" customFormat="1" ht="12.75" customHeight="1" x14ac:dyDescent="0.2"/>
    <row r="121" spans="1:49" s="6" customFormat="1" ht="12.75" customHeight="1" x14ac:dyDescent="0.2"/>
    <row r="122" spans="1:49" s="6" customFormat="1" ht="12.75" customHeight="1" x14ac:dyDescent="0.2"/>
    <row r="123" spans="1:49" s="6" customFormat="1" ht="12.75" customHeight="1" x14ac:dyDescent="0.2"/>
    <row r="124" spans="1:49" s="6" customFormat="1" ht="12.75" customHeight="1" x14ac:dyDescent="0.2"/>
    <row r="125" spans="1:49" s="6" customFormat="1" ht="12.75" customHeight="1" x14ac:dyDescent="0.2"/>
    <row r="126" spans="1:49" s="6" customFormat="1" ht="12.75" customHeight="1" x14ac:dyDescent="0.2"/>
    <row r="127" spans="1:49" s="6" customFormat="1" ht="12.75" customHeight="1" x14ac:dyDescent="0.2"/>
    <row r="128" spans="1:49" s="6" customFormat="1" ht="12.75" customHeight="1" x14ac:dyDescent="0.2"/>
    <row r="129" spans="1:41" s="6" customFormat="1" ht="12.75" customHeight="1" x14ac:dyDescent="0.2"/>
    <row r="130" spans="1:41" s="6" customFormat="1" ht="12.75" customHeight="1" x14ac:dyDescent="0.2"/>
    <row r="131" spans="1:41" s="6" customFormat="1" ht="12.75" customHeight="1" x14ac:dyDescent="0.2"/>
    <row r="132" spans="1:41" s="6" customFormat="1" ht="12.75" customHeight="1" x14ac:dyDescent="0.2"/>
    <row r="133" spans="1:41" s="6" customFormat="1" ht="12.75" customHeight="1" x14ac:dyDescent="0.2"/>
    <row r="134" spans="1:41" s="6" customFormat="1" ht="12.75" customHeight="1" x14ac:dyDescent="0.2"/>
    <row r="135" spans="1:41" s="6" customFormat="1" ht="12.75" customHeight="1" x14ac:dyDescent="0.2"/>
    <row r="136" spans="1:41" s="6" customFormat="1" ht="12.75" customHeight="1" x14ac:dyDescent="0.2"/>
    <row r="137" spans="1:41" s="6" customFormat="1" ht="12.75" customHeight="1" x14ac:dyDescent="0.2"/>
    <row r="138" spans="1:41" s="6" customFormat="1" ht="12.75" customHeight="1" x14ac:dyDescent="0.2"/>
    <row r="139" spans="1:41" s="6" customFormat="1" ht="12.75" customHeight="1" x14ac:dyDescent="0.2">
      <c r="A139" s="76" t="s">
        <v>225</v>
      </c>
      <c r="B139" s="76"/>
      <c r="C139" s="76"/>
      <c r="D139" s="76"/>
      <c r="F139" s="76" t="s">
        <v>226</v>
      </c>
      <c r="G139" s="76"/>
      <c r="H139" s="76"/>
      <c r="I139" s="76"/>
      <c r="J139" s="76"/>
      <c r="K139" s="76"/>
      <c r="L139" s="76"/>
      <c r="M139" s="76"/>
      <c r="N139" s="76"/>
      <c r="O139" s="76"/>
      <c r="P139" s="76"/>
      <c r="Q139" s="76"/>
      <c r="R139" s="76"/>
      <c r="S139" s="76"/>
      <c r="T139" s="76"/>
    </row>
    <row r="140" spans="1:41" s="6" customFormat="1" ht="12.75" customHeight="1"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s="6" customFormat="1" ht="12.75" customHeight="1" x14ac:dyDescent="0.2">
      <c r="A141" s="167" t="s">
        <v>147</v>
      </c>
      <c r="B141" s="168"/>
      <c r="C141" s="168"/>
      <c r="D141" s="168"/>
      <c r="E141" s="168"/>
      <c r="F141" s="168"/>
      <c r="G141" s="168"/>
      <c r="H141" s="168"/>
      <c r="I141" s="169"/>
      <c r="J141" s="165" t="s">
        <v>219</v>
      </c>
      <c r="K141" s="165"/>
      <c r="L141" s="165"/>
      <c r="M141" s="165" t="s">
        <v>220</v>
      </c>
      <c r="N141" s="165"/>
      <c r="O141" s="165"/>
      <c r="P141" s="165" t="s">
        <v>221</v>
      </c>
      <c r="Q141" s="165"/>
      <c r="R141" s="165"/>
      <c r="S141" s="165" t="s">
        <v>222</v>
      </c>
      <c r="T141" s="165"/>
      <c r="U141" s="165"/>
      <c r="V141" s="165" t="s">
        <v>227</v>
      </c>
      <c r="W141" s="165"/>
      <c r="X141" s="165"/>
      <c r="Y141" s="165"/>
      <c r="Z141" s="165" t="s">
        <v>219</v>
      </c>
      <c r="AA141" s="165"/>
      <c r="AB141" s="165"/>
      <c r="AC141" s="165" t="s">
        <v>220</v>
      </c>
      <c r="AD141" s="165"/>
      <c r="AE141" s="165"/>
      <c r="AF141" s="165" t="s">
        <v>221</v>
      </c>
      <c r="AG141" s="165"/>
      <c r="AH141" s="165"/>
      <c r="AI141" s="165" t="s">
        <v>222</v>
      </c>
      <c r="AJ141" s="165"/>
      <c r="AK141" s="165"/>
      <c r="AL141" s="165" t="s">
        <v>228</v>
      </c>
      <c r="AM141" s="165"/>
      <c r="AN141" s="165"/>
      <c r="AO141" s="165"/>
    </row>
    <row r="142" spans="1:41" s="6" customFormat="1" ht="12.75" customHeight="1" x14ac:dyDescent="0.2">
      <c r="A142" s="185">
        <v>1</v>
      </c>
      <c r="B142" s="186"/>
      <c r="C142" s="182" t="s">
        <v>177</v>
      </c>
      <c r="D142" s="183"/>
      <c r="E142" s="183"/>
      <c r="F142" s="183"/>
      <c r="G142" s="183"/>
      <c r="H142" s="183"/>
      <c r="I142" s="184"/>
      <c r="J142" s="187">
        <f>+AL113</f>
        <v>0</v>
      </c>
      <c r="K142" s="187"/>
      <c r="L142" s="187"/>
      <c r="M142" s="187">
        <f>+J168</f>
        <v>0</v>
      </c>
      <c r="N142" s="187"/>
      <c r="O142" s="187"/>
      <c r="P142" s="187">
        <f>+M168</f>
        <v>0</v>
      </c>
      <c r="Q142" s="187"/>
      <c r="R142" s="187"/>
      <c r="S142" s="187">
        <f>+P168</f>
        <v>0</v>
      </c>
      <c r="T142" s="187"/>
      <c r="U142" s="187"/>
      <c r="V142" s="166">
        <f>+J142</f>
        <v>0</v>
      </c>
      <c r="W142" s="166"/>
      <c r="X142" s="166"/>
      <c r="Y142" s="166"/>
      <c r="Z142" s="187">
        <f>+V182</f>
        <v>0</v>
      </c>
      <c r="AA142" s="187"/>
      <c r="AB142" s="187"/>
      <c r="AC142" s="187">
        <f>+Z168</f>
        <v>0</v>
      </c>
      <c r="AD142" s="187"/>
      <c r="AE142" s="187"/>
      <c r="AF142" s="187">
        <f>+AC168</f>
        <v>0</v>
      </c>
      <c r="AG142" s="187"/>
      <c r="AH142" s="187"/>
      <c r="AI142" s="187">
        <f>+AF168</f>
        <v>0</v>
      </c>
      <c r="AJ142" s="187"/>
      <c r="AK142" s="187"/>
      <c r="AL142" s="166">
        <f>+Z142</f>
        <v>0</v>
      </c>
      <c r="AM142" s="166"/>
      <c r="AN142" s="166"/>
      <c r="AO142" s="166"/>
    </row>
    <row r="143" spans="1:41" s="6" customFormat="1" ht="12.75" customHeight="1" x14ac:dyDescent="0.2">
      <c r="A143" s="175">
        <f>A142+1.01</f>
        <v>2.0099999999999998</v>
      </c>
      <c r="B143" s="176"/>
      <c r="C143" s="177" t="s">
        <v>179</v>
      </c>
      <c r="D143" s="178"/>
      <c r="E143" s="178"/>
      <c r="F143" s="178"/>
      <c r="G143" s="178"/>
      <c r="H143" s="178"/>
      <c r="I143" s="179"/>
      <c r="J143" s="173"/>
      <c r="K143" s="173"/>
      <c r="L143" s="173"/>
      <c r="M143" s="53">
        <f t="shared" ref="M143" si="77">+J143</f>
        <v>0</v>
      </c>
      <c r="N143" s="54"/>
      <c r="O143" s="55"/>
      <c r="P143" s="53">
        <f t="shared" ref="P143:P147" si="78">+M143</f>
        <v>0</v>
      </c>
      <c r="Q143" s="54"/>
      <c r="R143" s="55"/>
      <c r="S143" s="53">
        <f t="shared" ref="S143:S147" si="79">+P143</f>
        <v>0</v>
      </c>
      <c r="T143" s="54"/>
      <c r="U143" s="55"/>
      <c r="V143" s="174">
        <f>SUM(J143:U143)</f>
        <v>0</v>
      </c>
      <c r="W143" s="174"/>
      <c r="X143" s="174"/>
      <c r="Y143" s="174"/>
      <c r="Z143" s="173"/>
      <c r="AA143" s="173"/>
      <c r="AB143" s="173"/>
      <c r="AC143" s="53">
        <f t="shared" ref="AC143:AC147" si="80">+Z143</f>
        <v>0</v>
      </c>
      <c r="AD143" s="54"/>
      <c r="AE143" s="55"/>
      <c r="AF143" s="53">
        <f t="shared" ref="AF143:AF147" si="81">+AC143</f>
        <v>0</v>
      </c>
      <c r="AG143" s="54"/>
      <c r="AH143" s="55"/>
      <c r="AI143" s="53">
        <f t="shared" ref="AI143:AI147" si="82">+AF143</f>
        <v>0</v>
      </c>
      <c r="AJ143" s="54"/>
      <c r="AK143" s="55"/>
      <c r="AL143" s="174">
        <f>SUM(Z143:AK143)</f>
        <v>0</v>
      </c>
      <c r="AM143" s="174"/>
      <c r="AN143" s="174"/>
      <c r="AO143" s="174"/>
    </row>
    <row r="144" spans="1:41" s="6" customFormat="1" ht="12.75" customHeight="1" x14ac:dyDescent="0.2">
      <c r="A144" s="175">
        <f>A143+0.01</f>
        <v>2.0199999999999996</v>
      </c>
      <c r="B144" s="176"/>
      <c r="C144" s="177" t="s">
        <v>180</v>
      </c>
      <c r="D144" s="178"/>
      <c r="E144" s="178"/>
      <c r="F144" s="178"/>
      <c r="G144" s="178"/>
      <c r="H144" s="178"/>
      <c r="I144" s="179"/>
      <c r="J144" s="173"/>
      <c r="K144" s="173"/>
      <c r="L144" s="173"/>
      <c r="M144" s="53">
        <f t="shared" ref="M144:M147" si="83">+J144</f>
        <v>0</v>
      </c>
      <c r="N144" s="54"/>
      <c r="O144" s="55"/>
      <c r="P144" s="53">
        <f t="shared" si="78"/>
        <v>0</v>
      </c>
      <c r="Q144" s="54"/>
      <c r="R144" s="55"/>
      <c r="S144" s="53">
        <f t="shared" si="79"/>
        <v>0</v>
      </c>
      <c r="T144" s="54"/>
      <c r="U144" s="55"/>
      <c r="V144" s="174">
        <f>SUM(J144:U144)</f>
        <v>0</v>
      </c>
      <c r="W144" s="174"/>
      <c r="X144" s="174"/>
      <c r="Y144" s="174"/>
      <c r="Z144" s="173"/>
      <c r="AA144" s="173"/>
      <c r="AB144" s="173"/>
      <c r="AC144" s="53">
        <f t="shared" si="80"/>
        <v>0</v>
      </c>
      <c r="AD144" s="54"/>
      <c r="AE144" s="55"/>
      <c r="AF144" s="53">
        <f t="shared" si="81"/>
        <v>0</v>
      </c>
      <c r="AG144" s="54"/>
      <c r="AH144" s="55"/>
      <c r="AI144" s="53">
        <f t="shared" si="82"/>
        <v>0</v>
      </c>
      <c r="AJ144" s="54"/>
      <c r="AK144" s="55"/>
      <c r="AL144" s="174">
        <f>SUM(Z144:AK144)</f>
        <v>0</v>
      </c>
      <c r="AM144" s="174"/>
      <c r="AN144" s="174"/>
      <c r="AO144" s="174"/>
    </row>
    <row r="145" spans="1:49" s="6" customFormat="1" ht="12.75" customHeight="1" x14ac:dyDescent="0.2">
      <c r="A145" s="175">
        <f>A144+0.01</f>
        <v>2.0299999999999994</v>
      </c>
      <c r="B145" s="176"/>
      <c r="C145" s="177" t="s">
        <v>181</v>
      </c>
      <c r="D145" s="178"/>
      <c r="E145" s="178"/>
      <c r="F145" s="178"/>
      <c r="G145" s="178"/>
      <c r="H145" s="178"/>
      <c r="I145" s="179"/>
      <c r="J145" s="173"/>
      <c r="K145" s="173"/>
      <c r="L145" s="173"/>
      <c r="M145" s="53">
        <f t="shared" si="83"/>
        <v>0</v>
      </c>
      <c r="N145" s="54"/>
      <c r="O145" s="55"/>
      <c r="P145" s="53">
        <f t="shared" si="78"/>
        <v>0</v>
      </c>
      <c r="Q145" s="54"/>
      <c r="R145" s="55"/>
      <c r="S145" s="53">
        <f t="shared" si="79"/>
        <v>0</v>
      </c>
      <c r="T145" s="54"/>
      <c r="U145" s="55"/>
      <c r="V145" s="174">
        <f>SUM(J145:U145)</f>
        <v>0</v>
      </c>
      <c r="W145" s="174"/>
      <c r="X145" s="174"/>
      <c r="Y145" s="174"/>
      <c r="Z145" s="173"/>
      <c r="AA145" s="173"/>
      <c r="AB145" s="173"/>
      <c r="AC145" s="53">
        <f t="shared" si="80"/>
        <v>0</v>
      </c>
      <c r="AD145" s="54"/>
      <c r="AE145" s="55"/>
      <c r="AF145" s="53">
        <f t="shared" si="81"/>
        <v>0</v>
      </c>
      <c r="AG145" s="54"/>
      <c r="AH145" s="55"/>
      <c r="AI145" s="53">
        <f t="shared" si="82"/>
        <v>0</v>
      </c>
      <c r="AJ145" s="54"/>
      <c r="AK145" s="55"/>
      <c r="AL145" s="174">
        <f>SUM(Z145:AK145)</f>
        <v>0</v>
      </c>
      <c r="AM145" s="174"/>
      <c r="AN145" s="174"/>
      <c r="AO145" s="174"/>
    </row>
    <row r="146" spans="1:49" s="6" customFormat="1" ht="12.75" customHeight="1" x14ac:dyDescent="0.2">
      <c r="A146" s="175">
        <f>A145+0.01</f>
        <v>2.0399999999999991</v>
      </c>
      <c r="B146" s="176"/>
      <c r="C146" s="177" t="s">
        <v>182</v>
      </c>
      <c r="D146" s="178"/>
      <c r="E146" s="178"/>
      <c r="F146" s="178"/>
      <c r="G146" s="178"/>
      <c r="H146" s="178"/>
      <c r="I146" s="179"/>
      <c r="J146" s="173"/>
      <c r="K146" s="173"/>
      <c r="L146" s="173"/>
      <c r="M146" s="53">
        <f t="shared" si="83"/>
        <v>0</v>
      </c>
      <c r="N146" s="54"/>
      <c r="O146" s="55"/>
      <c r="P146" s="53">
        <f t="shared" si="78"/>
        <v>0</v>
      </c>
      <c r="Q146" s="54"/>
      <c r="R146" s="55"/>
      <c r="S146" s="53">
        <f t="shared" si="79"/>
        <v>0</v>
      </c>
      <c r="T146" s="54"/>
      <c r="U146" s="55"/>
      <c r="V146" s="174">
        <f>SUM(J146:U146)</f>
        <v>0</v>
      </c>
      <c r="W146" s="174"/>
      <c r="X146" s="174"/>
      <c r="Y146" s="174"/>
      <c r="Z146" s="173"/>
      <c r="AA146" s="173"/>
      <c r="AB146" s="173"/>
      <c r="AC146" s="53">
        <f t="shared" si="80"/>
        <v>0</v>
      </c>
      <c r="AD146" s="54"/>
      <c r="AE146" s="55"/>
      <c r="AF146" s="53">
        <f t="shared" si="81"/>
        <v>0</v>
      </c>
      <c r="AG146" s="54"/>
      <c r="AH146" s="55"/>
      <c r="AI146" s="53">
        <f t="shared" si="82"/>
        <v>0</v>
      </c>
      <c r="AJ146" s="54"/>
      <c r="AK146" s="55"/>
      <c r="AL146" s="174">
        <f>SUM(Z146:AK146)</f>
        <v>0</v>
      </c>
      <c r="AM146" s="174"/>
      <c r="AN146" s="174"/>
      <c r="AO146" s="174"/>
    </row>
    <row r="147" spans="1:49" s="6" customFormat="1" ht="12.75" customHeight="1" x14ac:dyDescent="0.2">
      <c r="A147" s="175">
        <f>A146+0.01</f>
        <v>2.0499999999999989</v>
      </c>
      <c r="B147" s="176"/>
      <c r="C147" s="177" t="s">
        <v>183</v>
      </c>
      <c r="D147" s="178"/>
      <c r="E147" s="178"/>
      <c r="F147" s="178"/>
      <c r="G147" s="178"/>
      <c r="H147" s="178"/>
      <c r="I147" s="179"/>
      <c r="J147" s="173"/>
      <c r="K147" s="173"/>
      <c r="L147" s="173"/>
      <c r="M147" s="53">
        <f t="shared" si="83"/>
        <v>0</v>
      </c>
      <c r="N147" s="54"/>
      <c r="O147" s="55"/>
      <c r="P147" s="53">
        <f t="shared" si="78"/>
        <v>0</v>
      </c>
      <c r="Q147" s="54"/>
      <c r="R147" s="55"/>
      <c r="S147" s="53">
        <f t="shared" si="79"/>
        <v>0</v>
      </c>
      <c r="T147" s="54"/>
      <c r="U147" s="55"/>
      <c r="V147" s="174">
        <f>SUM(J147:U147)</f>
        <v>0</v>
      </c>
      <c r="W147" s="174"/>
      <c r="X147" s="174"/>
      <c r="Y147" s="174"/>
      <c r="Z147" s="173"/>
      <c r="AA147" s="173"/>
      <c r="AB147" s="173"/>
      <c r="AC147" s="53">
        <f t="shared" si="80"/>
        <v>0</v>
      </c>
      <c r="AD147" s="54"/>
      <c r="AE147" s="55"/>
      <c r="AF147" s="53">
        <f t="shared" si="81"/>
        <v>0</v>
      </c>
      <c r="AG147" s="54"/>
      <c r="AH147" s="55"/>
      <c r="AI147" s="53">
        <f t="shared" si="82"/>
        <v>0</v>
      </c>
      <c r="AJ147" s="54"/>
      <c r="AK147" s="55"/>
      <c r="AL147" s="174">
        <f>SUM(Z147:AK147)</f>
        <v>0</v>
      </c>
      <c r="AM147" s="174"/>
      <c r="AN147" s="174"/>
      <c r="AO147" s="174"/>
    </row>
    <row r="148" spans="1:49" s="6" customFormat="1" ht="12.75" customHeight="1" x14ac:dyDescent="0.2">
      <c r="A148" s="185">
        <f>+A142+1</f>
        <v>2</v>
      </c>
      <c r="B148" s="186"/>
      <c r="C148" s="182" t="s">
        <v>178</v>
      </c>
      <c r="D148" s="183"/>
      <c r="E148" s="183"/>
      <c r="F148" s="183"/>
      <c r="G148" s="183"/>
      <c r="H148" s="183"/>
      <c r="I148" s="184"/>
      <c r="J148" s="181">
        <f>SUM(J143:L147)</f>
        <v>0</v>
      </c>
      <c r="K148" s="181"/>
      <c r="L148" s="181"/>
      <c r="M148" s="181">
        <f>SUM(M143:O147)</f>
        <v>0</v>
      </c>
      <c r="N148" s="181"/>
      <c r="O148" s="181"/>
      <c r="P148" s="181">
        <f>SUM(P143:R147)</f>
        <v>0</v>
      </c>
      <c r="Q148" s="181"/>
      <c r="R148" s="181"/>
      <c r="S148" s="181">
        <f>SUM(S143:U147)</f>
        <v>0</v>
      </c>
      <c r="T148" s="181"/>
      <c r="U148" s="181"/>
      <c r="V148" s="187">
        <f>SUM(V143:Y147)</f>
        <v>0</v>
      </c>
      <c r="W148" s="187"/>
      <c r="X148" s="187"/>
      <c r="Y148" s="187"/>
      <c r="Z148" s="181">
        <f>SUM(Z143:AB147)</f>
        <v>0</v>
      </c>
      <c r="AA148" s="181"/>
      <c r="AB148" s="181"/>
      <c r="AC148" s="170">
        <f>SUM(AC143:AE147)</f>
        <v>0</v>
      </c>
      <c r="AD148" s="171"/>
      <c r="AE148" s="172"/>
      <c r="AF148" s="170">
        <f>SUM(AF143:AH147)</f>
        <v>0</v>
      </c>
      <c r="AG148" s="171"/>
      <c r="AH148" s="172"/>
      <c r="AI148" s="170">
        <f>SUM(AI143:AK147)</f>
        <v>0</v>
      </c>
      <c r="AJ148" s="171"/>
      <c r="AK148" s="172"/>
      <c r="AL148" s="187">
        <f>SUM(AL143:AO147)</f>
        <v>0</v>
      </c>
      <c r="AM148" s="187"/>
      <c r="AN148" s="187"/>
      <c r="AO148" s="187"/>
    </row>
    <row r="149" spans="1:49" s="6" customFormat="1" ht="12.75" customHeight="1" x14ac:dyDescent="0.2">
      <c r="A149" s="175">
        <f>A148+1.01</f>
        <v>3.01</v>
      </c>
      <c r="B149" s="176"/>
      <c r="C149" s="177" t="s">
        <v>185</v>
      </c>
      <c r="D149" s="178"/>
      <c r="E149" s="178"/>
      <c r="F149" s="178"/>
      <c r="G149" s="178"/>
      <c r="H149" s="178"/>
      <c r="I149" s="179"/>
      <c r="J149" s="173"/>
      <c r="K149" s="173"/>
      <c r="L149" s="173"/>
      <c r="M149" s="53">
        <f t="shared" ref="M149:M165" si="84">+J149</f>
        <v>0</v>
      </c>
      <c r="N149" s="54"/>
      <c r="O149" s="55"/>
      <c r="P149" s="53">
        <f t="shared" ref="P149:P165" si="85">+M149</f>
        <v>0</v>
      </c>
      <c r="Q149" s="54"/>
      <c r="R149" s="55"/>
      <c r="S149" s="53">
        <f t="shared" ref="S149:S165" si="86">+P149</f>
        <v>0</v>
      </c>
      <c r="T149" s="54"/>
      <c r="U149" s="55"/>
      <c r="V149" s="174">
        <f t="shared" ref="V149:V165" si="87">SUM(J149:U149)</f>
        <v>0</v>
      </c>
      <c r="W149" s="174"/>
      <c r="X149" s="174"/>
      <c r="Y149" s="174"/>
      <c r="Z149" s="173"/>
      <c r="AA149" s="173"/>
      <c r="AB149" s="173"/>
      <c r="AC149" s="53">
        <f t="shared" ref="AC149:AC165" si="88">+Z149</f>
        <v>0</v>
      </c>
      <c r="AD149" s="54"/>
      <c r="AE149" s="55"/>
      <c r="AF149" s="53">
        <f t="shared" ref="AF149:AF165" si="89">+AC149</f>
        <v>0</v>
      </c>
      <c r="AG149" s="54"/>
      <c r="AH149" s="55"/>
      <c r="AI149" s="53">
        <f t="shared" ref="AI149:AI165" si="90">+AF149</f>
        <v>0</v>
      </c>
      <c r="AJ149" s="54"/>
      <c r="AK149" s="55"/>
      <c r="AL149" s="174">
        <f t="shared" ref="AL149:AL165" si="91">SUM(Z149:AK149)</f>
        <v>0</v>
      </c>
      <c r="AM149" s="174"/>
      <c r="AN149" s="174"/>
      <c r="AO149" s="174"/>
    </row>
    <row r="150" spans="1:49" s="6" customFormat="1" ht="12.75" customHeight="1" x14ac:dyDescent="0.2">
      <c r="A150" s="175">
        <f t="shared" ref="A150:A165" si="92">A149+0.01</f>
        <v>3.0199999999999996</v>
      </c>
      <c r="B150" s="176"/>
      <c r="C150" s="177" t="s">
        <v>186</v>
      </c>
      <c r="D150" s="178"/>
      <c r="E150" s="178"/>
      <c r="F150" s="178"/>
      <c r="G150" s="178"/>
      <c r="H150" s="178"/>
      <c r="I150" s="179"/>
      <c r="J150" s="173"/>
      <c r="K150" s="173"/>
      <c r="L150" s="173"/>
      <c r="M150" s="53">
        <f t="shared" si="84"/>
        <v>0</v>
      </c>
      <c r="N150" s="54"/>
      <c r="O150" s="55"/>
      <c r="P150" s="53">
        <f t="shared" si="85"/>
        <v>0</v>
      </c>
      <c r="Q150" s="54"/>
      <c r="R150" s="55"/>
      <c r="S150" s="53">
        <f t="shared" si="86"/>
        <v>0</v>
      </c>
      <c r="T150" s="54"/>
      <c r="U150" s="55"/>
      <c r="V150" s="174">
        <f t="shared" si="87"/>
        <v>0</v>
      </c>
      <c r="W150" s="174"/>
      <c r="X150" s="174"/>
      <c r="Y150" s="174"/>
      <c r="Z150" s="173"/>
      <c r="AA150" s="173"/>
      <c r="AB150" s="173"/>
      <c r="AC150" s="53">
        <f t="shared" si="88"/>
        <v>0</v>
      </c>
      <c r="AD150" s="54"/>
      <c r="AE150" s="55"/>
      <c r="AF150" s="53">
        <f t="shared" si="89"/>
        <v>0</v>
      </c>
      <c r="AG150" s="54"/>
      <c r="AH150" s="55"/>
      <c r="AI150" s="53">
        <f t="shared" si="90"/>
        <v>0</v>
      </c>
      <c r="AJ150" s="54"/>
      <c r="AK150" s="55"/>
      <c r="AL150" s="174">
        <f t="shared" si="91"/>
        <v>0</v>
      </c>
      <c r="AM150" s="174"/>
      <c r="AN150" s="174"/>
      <c r="AO150" s="174"/>
    </row>
    <row r="151" spans="1:49" s="6" customFormat="1" ht="12.75" customHeight="1" x14ac:dyDescent="0.2">
      <c r="A151" s="175">
        <f t="shared" si="92"/>
        <v>3.0299999999999994</v>
      </c>
      <c r="B151" s="176"/>
      <c r="C151" s="177" t="s">
        <v>187</v>
      </c>
      <c r="D151" s="178"/>
      <c r="E151" s="178"/>
      <c r="F151" s="178"/>
      <c r="G151" s="178"/>
      <c r="H151" s="178"/>
      <c r="I151" s="179"/>
      <c r="J151" s="173"/>
      <c r="K151" s="173"/>
      <c r="L151" s="173"/>
      <c r="M151" s="53">
        <f t="shared" si="84"/>
        <v>0</v>
      </c>
      <c r="N151" s="54"/>
      <c r="O151" s="55"/>
      <c r="P151" s="53">
        <f t="shared" si="85"/>
        <v>0</v>
      </c>
      <c r="Q151" s="54"/>
      <c r="R151" s="55"/>
      <c r="S151" s="53">
        <f t="shared" si="86"/>
        <v>0</v>
      </c>
      <c r="T151" s="54"/>
      <c r="U151" s="55"/>
      <c r="V151" s="174">
        <f t="shared" si="87"/>
        <v>0</v>
      </c>
      <c r="W151" s="174"/>
      <c r="X151" s="174"/>
      <c r="Y151" s="174"/>
      <c r="Z151" s="173"/>
      <c r="AA151" s="173"/>
      <c r="AB151" s="173"/>
      <c r="AC151" s="53">
        <f t="shared" si="88"/>
        <v>0</v>
      </c>
      <c r="AD151" s="54"/>
      <c r="AE151" s="55"/>
      <c r="AF151" s="53">
        <f t="shared" si="89"/>
        <v>0</v>
      </c>
      <c r="AG151" s="54"/>
      <c r="AH151" s="55"/>
      <c r="AI151" s="53">
        <f t="shared" si="90"/>
        <v>0</v>
      </c>
      <c r="AJ151" s="54"/>
      <c r="AK151" s="55"/>
      <c r="AL151" s="174">
        <f t="shared" si="91"/>
        <v>0</v>
      </c>
      <c r="AM151" s="174"/>
      <c r="AN151" s="174"/>
      <c r="AO151" s="174"/>
    </row>
    <row r="152" spans="1:49" s="6" customFormat="1" ht="12.75" customHeight="1" x14ac:dyDescent="0.2">
      <c r="A152" s="175">
        <f t="shared" si="92"/>
        <v>3.0399999999999991</v>
      </c>
      <c r="B152" s="176"/>
      <c r="C152" s="177" t="s">
        <v>188</v>
      </c>
      <c r="D152" s="178"/>
      <c r="E152" s="178"/>
      <c r="F152" s="178"/>
      <c r="G152" s="178"/>
      <c r="H152" s="178"/>
      <c r="I152" s="179"/>
      <c r="J152" s="173"/>
      <c r="K152" s="173"/>
      <c r="L152" s="173"/>
      <c r="M152" s="53">
        <f t="shared" si="84"/>
        <v>0</v>
      </c>
      <c r="N152" s="54"/>
      <c r="O152" s="55"/>
      <c r="P152" s="53">
        <f t="shared" si="85"/>
        <v>0</v>
      </c>
      <c r="Q152" s="54"/>
      <c r="R152" s="55"/>
      <c r="S152" s="53">
        <f t="shared" si="86"/>
        <v>0</v>
      </c>
      <c r="T152" s="54"/>
      <c r="U152" s="55"/>
      <c r="V152" s="174">
        <f t="shared" si="87"/>
        <v>0</v>
      </c>
      <c r="W152" s="174"/>
      <c r="X152" s="174"/>
      <c r="Y152" s="174"/>
      <c r="Z152" s="173"/>
      <c r="AA152" s="173"/>
      <c r="AB152" s="173"/>
      <c r="AC152" s="53">
        <f t="shared" si="88"/>
        <v>0</v>
      </c>
      <c r="AD152" s="54"/>
      <c r="AE152" s="55"/>
      <c r="AF152" s="53">
        <f t="shared" si="89"/>
        <v>0</v>
      </c>
      <c r="AG152" s="54"/>
      <c r="AH152" s="55"/>
      <c r="AI152" s="53">
        <f t="shared" si="90"/>
        <v>0</v>
      </c>
      <c r="AJ152" s="54"/>
      <c r="AK152" s="55"/>
      <c r="AL152" s="174">
        <f t="shared" si="91"/>
        <v>0</v>
      </c>
      <c r="AM152" s="174"/>
      <c r="AN152" s="174"/>
      <c r="AO152" s="174"/>
    </row>
    <row r="153" spans="1:49" s="6" customFormat="1" ht="12.75" customHeight="1" x14ac:dyDescent="0.2">
      <c r="A153" s="175">
        <f t="shared" si="92"/>
        <v>3.0499999999999989</v>
      </c>
      <c r="B153" s="176"/>
      <c r="C153" s="177" t="s">
        <v>189</v>
      </c>
      <c r="D153" s="178"/>
      <c r="E153" s="178"/>
      <c r="F153" s="178"/>
      <c r="G153" s="178"/>
      <c r="H153" s="178"/>
      <c r="I153" s="179"/>
      <c r="J153" s="173"/>
      <c r="K153" s="173"/>
      <c r="L153" s="173"/>
      <c r="M153" s="53">
        <f t="shared" si="84"/>
        <v>0</v>
      </c>
      <c r="N153" s="54"/>
      <c r="O153" s="55"/>
      <c r="P153" s="53">
        <f t="shared" si="85"/>
        <v>0</v>
      </c>
      <c r="Q153" s="54"/>
      <c r="R153" s="55"/>
      <c r="S153" s="53">
        <f t="shared" si="86"/>
        <v>0</v>
      </c>
      <c r="T153" s="54"/>
      <c r="U153" s="55"/>
      <c r="V153" s="174">
        <f t="shared" si="87"/>
        <v>0</v>
      </c>
      <c r="W153" s="174"/>
      <c r="X153" s="174"/>
      <c r="Y153" s="174"/>
      <c r="Z153" s="173"/>
      <c r="AA153" s="173"/>
      <c r="AB153" s="173"/>
      <c r="AC153" s="53">
        <f t="shared" si="88"/>
        <v>0</v>
      </c>
      <c r="AD153" s="54"/>
      <c r="AE153" s="55"/>
      <c r="AF153" s="53">
        <f t="shared" si="89"/>
        <v>0</v>
      </c>
      <c r="AG153" s="54"/>
      <c r="AH153" s="55"/>
      <c r="AI153" s="53">
        <f t="shared" si="90"/>
        <v>0</v>
      </c>
      <c r="AJ153" s="54"/>
      <c r="AK153" s="55"/>
      <c r="AL153" s="174">
        <f t="shared" si="91"/>
        <v>0</v>
      </c>
      <c r="AM153" s="174"/>
      <c r="AN153" s="174"/>
      <c r="AO153" s="174"/>
    </row>
    <row r="154" spans="1:49" s="6" customFormat="1" ht="12.75" customHeight="1" x14ac:dyDescent="0.2">
      <c r="A154" s="175">
        <f t="shared" si="92"/>
        <v>3.0599999999999987</v>
      </c>
      <c r="B154" s="176"/>
      <c r="C154" s="177" t="s">
        <v>190</v>
      </c>
      <c r="D154" s="178"/>
      <c r="E154" s="178"/>
      <c r="F154" s="178"/>
      <c r="G154" s="178"/>
      <c r="H154" s="178"/>
      <c r="I154" s="179"/>
      <c r="J154" s="173"/>
      <c r="K154" s="173"/>
      <c r="L154" s="173"/>
      <c r="M154" s="53">
        <f t="shared" si="84"/>
        <v>0</v>
      </c>
      <c r="N154" s="54"/>
      <c r="O154" s="55"/>
      <c r="P154" s="53">
        <f t="shared" si="85"/>
        <v>0</v>
      </c>
      <c r="Q154" s="54"/>
      <c r="R154" s="55"/>
      <c r="S154" s="53">
        <f t="shared" si="86"/>
        <v>0</v>
      </c>
      <c r="T154" s="54"/>
      <c r="U154" s="55"/>
      <c r="V154" s="174">
        <f t="shared" si="87"/>
        <v>0</v>
      </c>
      <c r="W154" s="174"/>
      <c r="X154" s="174"/>
      <c r="Y154" s="174"/>
      <c r="Z154" s="173"/>
      <c r="AA154" s="173"/>
      <c r="AB154" s="173"/>
      <c r="AC154" s="53">
        <f t="shared" si="88"/>
        <v>0</v>
      </c>
      <c r="AD154" s="54"/>
      <c r="AE154" s="55"/>
      <c r="AF154" s="53">
        <f t="shared" si="89"/>
        <v>0</v>
      </c>
      <c r="AG154" s="54"/>
      <c r="AH154" s="55"/>
      <c r="AI154" s="53">
        <f t="shared" si="90"/>
        <v>0</v>
      </c>
      <c r="AJ154" s="54"/>
      <c r="AK154" s="55"/>
      <c r="AL154" s="174">
        <f t="shared" si="91"/>
        <v>0</v>
      </c>
      <c r="AM154" s="174"/>
      <c r="AN154" s="174"/>
      <c r="AO154" s="174"/>
    </row>
    <row r="155" spans="1:49" s="6" customFormat="1" ht="12.75" customHeight="1" x14ac:dyDescent="0.2">
      <c r="A155" s="175">
        <f t="shared" si="92"/>
        <v>3.0699999999999985</v>
      </c>
      <c r="B155" s="176"/>
      <c r="C155" s="177" t="s">
        <v>191</v>
      </c>
      <c r="D155" s="178"/>
      <c r="E155" s="178"/>
      <c r="F155" s="178"/>
      <c r="G155" s="178"/>
      <c r="H155" s="178"/>
      <c r="I155" s="179"/>
      <c r="J155" s="173"/>
      <c r="K155" s="173"/>
      <c r="L155" s="173"/>
      <c r="M155" s="53">
        <f t="shared" si="84"/>
        <v>0</v>
      </c>
      <c r="N155" s="54"/>
      <c r="O155" s="55"/>
      <c r="P155" s="53">
        <f t="shared" si="85"/>
        <v>0</v>
      </c>
      <c r="Q155" s="54"/>
      <c r="R155" s="55"/>
      <c r="S155" s="53">
        <f t="shared" si="86"/>
        <v>0</v>
      </c>
      <c r="T155" s="54"/>
      <c r="U155" s="55"/>
      <c r="V155" s="174">
        <f t="shared" si="87"/>
        <v>0</v>
      </c>
      <c r="W155" s="174"/>
      <c r="X155" s="174"/>
      <c r="Y155" s="174"/>
      <c r="Z155" s="173"/>
      <c r="AA155" s="173"/>
      <c r="AB155" s="173"/>
      <c r="AC155" s="53">
        <f t="shared" si="88"/>
        <v>0</v>
      </c>
      <c r="AD155" s="54"/>
      <c r="AE155" s="55"/>
      <c r="AF155" s="53">
        <f t="shared" si="89"/>
        <v>0</v>
      </c>
      <c r="AG155" s="54"/>
      <c r="AH155" s="55"/>
      <c r="AI155" s="53">
        <f t="shared" si="90"/>
        <v>0</v>
      </c>
      <c r="AJ155" s="54"/>
      <c r="AK155" s="55"/>
      <c r="AL155" s="174">
        <f t="shared" si="91"/>
        <v>0</v>
      </c>
      <c r="AM155" s="174"/>
      <c r="AN155" s="174"/>
      <c r="AO155" s="174"/>
    </row>
    <row r="156" spans="1:49" s="6" customFormat="1" ht="12.75" customHeight="1" x14ac:dyDescent="0.2">
      <c r="A156" s="175">
        <f t="shared" si="92"/>
        <v>3.0799999999999983</v>
      </c>
      <c r="B156" s="176"/>
      <c r="C156" s="177" t="s">
        <v>192</v>
      </c>
      <c r="D156" s="178"/>
      <c r="E156" s="178"/>
      <c r="F156" s="178"/>
      <c r="G156" s="178"/>
      <c r="H156" s="178"/>
      <c r="I156" s="179"/>
      <c r="J156" s="173"/>
      <c r="K156" s="173"/>
      <c r="L156" s="173"/>
      <c r="M156" s="53">
        <f t="shared" si="84"/>
        <v>0</v>
      </c>
      <c r="N156" s="54"/>
      <c r="O156" s="55"/>
      <c r="P156" s="53">
        <f t="shared" si="85"/>
        <v>0</v>
      </c>
      <c r="Q156" s="54"/>
      <c r="R156" s="55"/>
      <c r="S156" s="53">
        <f t="shared" si="86"/>
        <v>0</v>
      </c>
      <c r="T156" s="54"/>
      <c r="U156" s="55"/>
      <c r="V156" s="174">
        <f t="shared" si="87"/>
        <v>0</v>
      </c>
      <c r="W156" s="174"/>
      <c r="X156" s="174"/>
      <c r="Y156" s="174"/>
      <c r="Z156" s="173"/>
      <c r="AA156" s="173"/>
      <c r="AB156" s="173"/>
      <c r="AC156" s="53">
        <f t="shared" si="88"/>
        <v>0</v>
      </c>
      <c r="AD156" s="54"/>
      <c r="AE156" s="55"/>
      <c r="AF156" s="53">
        <f t="shared" si="89"/>
        <v>0</v>
      </c>
      <c r="AG156" s="54"/>
      <c r="AH156" s="55"/>
      <c r="AI156" s="53">
        <f t="shared" si="90"/>
        <v>0</v>
      </c>
      <c r="AJ156" s="54"/>
      <c r="AK156" s="55"/>
      <c r="AL156" s="174">
        <f t="shared" si="91"/>
        <v>0</v>
      </c>
      <c r="AM156" s="174"/>
      <c r="AN156" s="174"/>
      <c r="AO156" s="174"/>
    </row>
    <row r="157" spans="1:49" s="6" customFormat="1" ht="12.75" customHeight="1" x14ac:dyDescent="0.2">
      <c r="A157" s="175">
        <f t="shared" si="92"/>
        <v>3.0899999999999981</v>
      </c>
      <c r="B157" s="176"/>
      <c r="C157" s="177" t="s">
        <v>193</v>
      </c>
      <c r="D157" s="178"/>
      <c r="E157" s="178"/>
      <c r="F157" s="178"/>
      <c r="G157" s="178"/>
      <c r="H157" s="178"/>
      <c r="I157" s="179"/>
      <c r="J157" s="173"/>
      <c r="K157" s="173"/>
      <c r="L157" s="173"/>
      <c r="M157" s="53">
        <f t="shared" si="84"/>
        <v>0</v>
      </c>
      <c r="N157" s="54"/>
      <c r="O157" s="55"/>
      <c r="P157" s="53">
        <f t="shared" si="85"/>
        <v>0</v>
      </c>
      <c r="Q157" s="54"/>
      <c r="R157" s="55"/>
      <c r="S157" s="53">
        <f t="shared" si="86"/>
        <v>0</v>
      </c>
      <c r="T157" s="54"/>
      <c r="U157" s="55"/>
      <c r="V157" s="174">
        <f t="shared" si="87"/>
        <v>0</v>
      </c>
      <c r="W157" s="174"/>
      <c r="X157" s="174"/>
      <c r="Y157" s="174"/>
      <c r="Z157" s="173"/>
      <c r="AA157" s="173"/>
      <c r="AB157" s="173"/>
      <c r="AC157" s="53">
        <f t="shared" si="88"/>
        <v>0</v>
      </c>
      <c r="AD157" s="54"/>
      <c r="AE157" s="55"/>
      <c r="AF157" s="53">
        <f t="shared" si="89"/>
        <v>0</v>
      </c>
      <c r="AG157" s="54"/>
      <c r="AH157" s="55"/>
      <c r="AI157" s="53">
        <f t="shared" si="90"/>
        <v>0</v>
      </c>
      <c r="AJ157" s="54"/>
      <c r="AK157" s="55"/>
      <c r="AL157" s="174">
        <f t="shared" si="91"/>
        <v>0</v>
      </c>
      <c r="AM157" s="174"/>
      <c r="AN157" s="174"/>
      <c r="AO157" s="174"/>
    </row>
    <row r="158" spans="1:49" s="6" customFormat="1" ht="12.75" customHeight="1" x14ac:dyDescent="0.2">
      <c r="A158" s="175">
        <f t="shared" si="92"/>
        <v>3.0999999999999979</v>
      </c>
      <c r="B158" s="176"/>
      <c r="C158" s="177" t="s">
        <v>194</v>
      </c>
      <c r="D158" s="178"/>
      <c r="E158" s="178"/>
      <c r="F158" s="178"/>
      <c r="G158" s="178"/>
      <c r="H158" s="178"/>
      <c r="I158" s="179"/>
      <c r="J158" s="173"/>
      <c r="K158" s="173"/>
      <c r="L158" s="173"/>
      <c r="M158" s="53">
        <f t="shared" si="84"/>
        <v>0</v>
      </c>
      <c r="N158" s="54"/>
      <c r="O158" s="55"/>
      <c r="P158" s="53">
        <f t="shared" si="85"/>
        <v>0</v>
      </c>
      <c r="Q158" s="54"/>
      <c r="R158" s="55"/>
      <c r="S158" s="53">
        <f t="shared" si="86"/>
        <v>0</v>
      </c>
      <c r="T158" s="54"/>
      <c r="U158" s="55"/>
      <c r="V158" s="174">
        <f t="shared" si="87"/>
        <v>0</v>
      </c>
      <c r="W158" s="174"/>
      <c r="X158" s="174"/>
      <c r="Y158" s="174"/>
      <c r="Z158" s="173"/>
      <c r="AA158" s="173"/>
      <c r="AB158" s="173"/>
      <c r="AC158" s="53">
        <f t="shared" si="88"/>
        <v>0</v>
      </c>
      <c r="AD158" s="54"/>
      <c r="AE158" s="55"/>
      <c r="AF158" s="53">
        <f t="shared" si="89"/>
        <v>0</v>
      </c>
      <c r="AG158" s="54"/>
      <c r="AH158" s="55"/>
      <c r="AI158" s="53">
        <f t="shared" si="90"/>
        <v>0</v>
      </c>
      <c r="AJ158" s="54"/>
      <c r="AK158" s="55"/>
      <c r="AL158" s="174">
        <f t="shared" si="91"/>
        <v>0</v>
      </c>
      <c r="AM158" s="174"/>
      <c r="AN158" s="174"/>
      <c r="AO158" s="174"/>
    </row>
    <row r="159" spans="1:49" s="6" customFormat="1" ht="12.75" customHeight="1" x14ac:dyDescent="0.2">
      <c r="A159" s="175">
        <f t="shared" si="92"/>
        <v>3.1099999999999977</v>
      </c>
      <c r="B159" s="176"/>
      <c r="C159" s="177" t="s">
        <v>195</v>
      </c>
      <c r="D159" s="178"/>
      <c r="E159" s="178"/>
      <c r="F159" s="178"/>
      <c r="G159" s="178"/>
      <c r="H159" s="178"/>
      <c r="I159" s="179"/>
      <c r="J159" s="173"/>
      <c r="K159" s="173"/>
      <c r="L159" s="173"/>
      <c r="M159" s="53">
        <f t="shared" si="84"/>
        <v>0</v>
      </c>
      <c r="N159" s="54"/>
      <c r="O159" s="55"/>
      <c r="P159" s="53">
        <f t="shared" si="85"/>
        <v>0</v>
      </c>
      <c r="Q159" s="54"/>
      <c r="R159" s="55"/>
      <c r="S159" s="53">
        <f t="shared" si="86"/>
        <v>0</v>
      </c>
      <c r="T159" s="54"/>
      <c r="U159" s="55"/>
      <c r="V159" s="174">
        <f t="shared" si="87"/>
        <v>0</v>
      </c>
      <c r="W159" s="174"/>
      <c r="X159" s="174"/>
      <c r="Y159" s="174"/>
      <c r="Z159" s="173"/>
      <c r="AA159" s="173"/>
      <c r="AB159" s="173"/>
      <c r="AC159" s="53">
        <f t="shared" si="88"/>
        <v>0</v>
      </c>
      <c r="AD159" s="54"/>
      <c r="AE159" s="55"/>
      <c r="AF159" s="53">
        <f t="shared" si="89"/>
        <v>0</v>
      </c>
      <c r="AG159" s="54"/>
      <c r="AH159" s="55"/>
      <c r="AI159" s="53">
        <f t="shared" si="90"/>
        <v>0</v>
      </c>
      <c r="AJ159" s="54"/>
      <c r="AK159" s="55"/>
      <c r="AL159" s="174">
        <f t="shared" si="91"/>
        <v>0</v>
      </c>
      <c r="AM159" s="174"/>
      <c r="AN159" s="174"/>
      <c r="AO159" s="174"/>
    </row>
    <row r="160" spans="1:49" s="6" customFormat="1" ht="24" customHeight="1" x14ac:dyDescent="0.2">
      <c r="A160" s="175">
        <f t="shared" si="92"/>
        <v>3.1199999999999974</v>
      </c>
      <c r="B160" s="176"/>
      <c r="C160" s="188" t="s">
        <v>196</v>
      </c>
      <c r="D160" s="189"/>
      <c r="E160" s="189"/>
      <c r="F160" s="189"/>
      <c r="G160" s="189"/>
      <c r="H160" s="189"/>
      <c r="I160" s="190"/>
      <c r="J160" s="173"/>
      <c r="K160" s="173"/>
      <c r="L160" s="173"/>
      <c r="M160" s="53">
        <f t="shared" si="84"/>
        <v>0</v>
      </c>
      <c r="N160" s="54"/>
      <c r="O160" s="55"/>
      <c r="P160" s="53">
        <f t="shared" si="85"/>
        <v>0</v>
      </c>
      <c r="Q160" s="54"/>
      <c r="R160" s="55"/>
      <c r="S160" s="53">
        <f t="shared" si="86"/>
        <v>0</v>
      </c>
      <c r="T160" s="54"/>
      <c r="U160" s="55"/>
      <c r="V160" s="174">
        <f t="shared" si="87"/>
        <v>0</v>
      </c>
      <c r="W160" s="174"/>
      <c r="X160" s="174"/>
      <c r="Y160" s="174"/>
      <c r="Z160" s="173"/>
      <c r="AA160" s="173"/>
      <c r="AB160" s="173"/>
      <c r="AC160" s="53">
        <f t="shared" si="88"/>
        <v>0</v>
      </c>
      <c r="AD160" s="54"/>
      <c r="AE160" s="55"/>
      <c r="AF160" s="53">
        <f t="shared" si="89"/>
        <v>0</v>
      </c>
      <c r="AG160" s="54"/>
      <c r="AH160" s="55"/>
      <c r="AI160" s="53">
        <f t="shared" si="90"/>
        <v>0</v>
      </c>
      <c r="AJ160" s="54"/>
      <c r="AK160" s="55"/>
      <c r="AL160" s="174">
        <f t="shared" si="91"/>
        <v>0</v>
      </c>
      <c r="AM160" s="174"/>
      <c r="AN160" s="174"/>
      <c r="AO160" s="174"/>
      <c r="AP160" s="20"/>
      <c r="AQ160" s="20"/>
      <c r="AR160" s="20"/>
      <c r="AS160" s="20"/>
      <c r="AT160" s="19"/>
      <c r="AU160" s="19"/>
      <c r="AV160" s="19"/>
      <c r="AW160" s="19"/>
    </row>
    <row r="161" spans="1:49" s="6" customFormat="1" ht="12.75" customHeight="1" x14ac:dyDescent="0.2">
      <c r="A161" s="175">
        <f t="shared" si="92"/>
        <v>3.1299999999999972</v>
      </c>
      <c r="B161" s="176"/>
      <c r="C161" s="177" t="s">
        <v>197</v>
      </c>
      <c r="D161" s="178"/>
      <c r="E161" s="178"/>
      <c r="F161" s="178"/>
      <c r="G161" s="178"/>
      <c r="H161" s="178"/>
      <c r="I161" s="179"/>
      <c r="J161" s="173"/>
      <c r="K161" s="173"/>
      <c r="L161" s="173"/>
      <c r="M161" s="53">
        <f t="shared" si="84"/>
        <v>0</v>
      </c>
      <c r="N161" s="54"/>
      <c r="O161" s="55"/>
      <c r="P161" s="53">
        <f t="shared" si="85"/>
        <v>0</v>
      </c>
      <c r="Q161" s="54"/>
      <c r="R161" s="55"/>
      <c r="S161" s="53">
        <f t="shared" si="86"/>
        <v>0</v>
      </c>
      <c r="T161" s="54"/>
      <c r="U161" s="55"/>
      <c r="V161" s="174">
        <f t="shared" si="87"/>
        <v>0</v>
      </c>
      <c r="W161" s="174"/>
      <c r="X161" s="174"/>
      <c r="Y161" s="174"/>
      <c r="Z161" s="173"/>
      <c r="AA161" s="173"/>
      <c r="AB161" s="173"/>
      <c r="AC161" s="53">
        <f t="shared" si="88"/>
        <v>0</v>
      </c>
      <c r="AD161" s="54"/>
      <c r="AE161" s="55"/>
      <c r="AF161" s="53">
        <f t="shared" si="89"/>
        <v>0</v>
      </c>
      <c r="AG161" s="54"/>
      <c r="AH161" s="55"/>
      <c r="AI161" s="53">
        <f t="shared" si="90"/>
        <v>0</v>
      </c>
      <c r="AJ161" s="54"/>
      <c r="AK161" s="55"/>
      <c r="AL161" s="174">
        <f t="shared" si="91"/>
        <v>0</v>
      </c>
      <c r="AM161" s="174"/>
      <c r="AN161" s="174"/>
      <c r="AO161" s="174"/>
    </row>
    <row r="162" spans="1:49" s="6" customFormat="1" ht="12.75" customHeight="1" x14ac:dyDescent="0.2">
      <c r="A162" s="175">
        <f t="shared" si="92"/>
        <v>3.139999999999997</v>
      </c>
      <c r="B162" s="176"/>
      <c r="C162" s="177" t="s">
        <v>198</v>
      </c>
      <c r="D162" s="178"/>
      <c r="E162" s="178"/>
      <c r="F162" s="178"/>
      <c r="G162" s="178"/>
      <c r="H162" s="178"/>
      <c r="I162" s="179"/>
      <c r="J162" s="173"/>
      <c r="K162" s="173"/>
      <c r="L162" s="173"/>
      <c r="M162" s="53">
        <f t="shared" si="84"/>
        <v>0</v>
      </c>
      <c r="N162" s="54"/>
      <c r="O162" s="55"/>
      <c r="P162" s="53">
        <f t="shared" si="85"/>
        <v>0</v>
      </c>
      <c r="Q162" s="54"/>
      <c r="R162" s="55"/>
      <c r="S162" s="53">
        <f t="shared" si="86"/>
        <v>0</v>
      </c>
      <c r="T162" s="54"/>
      <c r="U162" s="55"/>
      <c r="V162" s="174">
        <f t="shared" si="87"/>
        <v>0</v>
      </c>
      <c r="W162" s="174"/>
      <c r="X162" s="174"/>
      <c r="Y162" s="174"/>
      <c r="Z162" s="173"/>
      <c r="AA162" s="173"/>
      <c r="AB162" s="173"/>
      <c r="AC162" s="53">
        <f t="shared" si="88"/>
        <v>0</v>
      </c>
      <c r="AD162" s="54"/>
      <c r="AE162" s="55"/>
      <c r="AF162" s="53">
        <f t="shared" si="89"/>
        <v>0</v>
      </c>
      <c r="AG162" s="54"/>
      <c r="AH162" s="55"/>
      <c r="AI162" s="53">
        <f t="shared" si="90"/>
        <v>0</v>
      </c>
      <c r="AJ162" s="54"/>
      <c r="AK162" s="55"/>
      <c r="AL162" s="174">
        <f t="shared" si="91"/>
        <v>0</v>
      </c>
      <c r="AM162" s="174"/>
      <c r="AN162" s="174"/>
      <c r="AO162" s="174"/>
    </row>
    <row r="163" spans="1:49" s="6" customFormat="1" ht="24" customHeight="1" x14ac:dyDescent="0.2">
      <c r="A163" s="175">
        <f t="shared" si="92"/>
        <v>3.1499999999999968</v>
      </c>
      <c r="B163" s="176"/>
      <c r="C163" s="188" t="s">
        <v>199</v>
      </c>
      <c r="D163" s="189"/>
      <c r="E163" s="189"/>
      <c r="F163" s="189"/>
      <c r="G163" s="189"/>
      <c r="H163" s="189"/>
      <c r="I163" s="190"/>
      <c r="J163" s="173"/>
      <c r="K163" s="173"/>
      <c r="L163" s="173"/>
      <c r="M163" s="53">
        <f t="shared" si="84"/>
        <v>0</v>
      </c>
      <c r="N163" s="54"/>
      <c r="O163" s="55"/>
      <c r="P163" s="53">
        <f t="shared" si="85"/>
        <v>0</v>
      </c>
      <c r="Q163" s="54"/>
      <c r="R163" s="55"/>
      <c r="S163" s="53">
        <f t="shared" si="86"/>
        <v>0</v>
      </c>
      <c r="T163" s="54"/>
      <c r="U163" s="55"/>
      <c r="V163" s="174">
        <f t="shared" si="87"/>
        <v>0</v>
      </c>
      <c r="W163" s="174"/>
      <c r="X163" s="174"/>
      <c r="Y163" s="174"/>
      <c r="Z163" s="173"/>
      <c r="AA163" s="173"/>
      <c r="AB163" s="173"/>
      <c r="AC163" s="53">
        <f t="shared" si="88"/>
        <v>0</v>
      </c>
      <c r="AD163" s="54"/>
      <c r="AE163" s="55"/>
      <c r="AF163" s="53">
        <f t="shared" si="89"/>
        <v>0</v>
      </c>
      <c r="AG163" s="54"/>
      <c r="AH163" s="55"/>
      <c r="AI163" s="53">
        <f t="shared" si="90"/>
        <v>0</v>
      </c>
      <c r="AJ163" s="54"/>
      <c r="AK163" s="55"/>
      <c r="AL163" s="174">
        <f t="shared" si="91"/>
        <v>0</v>
      </c>
      <c r="AM163" s="174"/>
      <c r="AN163" s="174"/>
      <c r="AO163" s="174"/>
      <c r="AP163" s="20"/>
      <c r="AQ163" s="20"/>
      <c r="AR163" s="20"/>
      <c r="AS163" s="20"/>
      <c r="AT163" s="19"/>
      <c r="AU163" s="19"/>
      <c r="AV163" s="19"/>
      <c r="AW163" s="19"/>
    </row>
    <row r="164" spans="1:49" s="6" customFormat="1" ht="24" customHeight="1" x14ac:dyDescent="0.2">
      <c r="A164" s="175">
        <f t="shared" si="92"/>
        <v>3.1599999999999966</v>
      </c>
      <c r="B164" s="176"/>
      <c r="C164" s="188" t="s">
        <v>200</v>
      </c>
      <c r="D164" s="189"/>
      <c r="E164" s="189"/>
      <c r="F164" s="189"/>
      <c r="G164" s="189"/>
      <c r="H164" s="189"/>
      <c r="I164" s="190"/>
      <c r="J164" s="173"/>
      <c r="K164" s="173"/>
      <c r="L164" s="173"/>
      <c r="M164" s="53">
        <f t="shared" si="84"/>
        <v>0</v>
      </c>
      <c r="N164" s="54"/>
      <c r="O164" s="55"/>
      <c r="P164" s="53">
        <f t="shared" si="85"/>
        <v>0</v>
      </c>
      <c r="Q164" s="54"/>
      <c r="R164" s="55"/>
      <c r="S164" s="53">
        <f t="shared" si="86"/>
        <v>0</v>
      </c>
      <c r="T164" s="54"/>
      <c r="U164" s="55"/>
      <c r="V164" s="174">
        <f t="shared" si="87"/>
        <v>0</v>
      </c>
      <c r="W164" s="174"/>
      <c r="X164" s="174"/>
      <c r="Y164" s="174"/>
      <c r="Z164" s="173"/>
      <c r="AA164" s="173"/>
      <c r="AB164" s="173"/>
      <c r="AC164" s="53">
        <f t="shared" si="88"/>
        <v>0</v>
      </c>
      <c r="AD164" s="54"/>
      <c r="AE164" s="55"/>
      <c r="AF164" s="53">
        <f t="shared" si="89"/>
        <v>0</v>
      </c>
      <c r="AG164" s="54"/>
      <c r="AH164" s="55"/>
      <c r="AI164" s="53">
        <f t="shared" si="90"/>
        <v>0</v>
      </c>
      <c r="AJ164" s="54"/>
      <c r="AK164" s="55"/>
      <c r="AL164" s="174">
        <f t="shared" si="91"/>
        <v>0</v>
      </c>
      <c r="AM164" s="174"/>
      <c r="AN164" s="174"/>
      <c r="AO164" s="174"/>
      <c r="AP164" s="20"/>
      <c r="AQ164" s="20"/>
      <c r="AR164" s="20"/>
      <c r="AS164" s="20"/>
      <c r="AT164" s="19"/>
      <c r="AU164" s="19"/>
      <c r="AV164" s="19"/>
      <c r="AW164" s="19"/>
    </row>
    <row r="165" spans="1:49" s="6" customFormat="1" ht="12.75" customHeight="1" x14ac:dyDescent="0.2">
      <c r="A165" s="175">
        <f t="shared" si="92"/>
        <v>3.1699999999999964</v>
      </c>
      <c r="B165" s="176"/>
      <c r="C165" s="177" t="s">
        <v>201</v>
      </c>
      <c r="D165" s="178"/>
      <c r="E165" s="178"/>
      <c r="F165" s="178"/>
      <c r="G165" s="178"/>
      <c r="H165" s="178"/>
      <c r="I165" s="179"/>
      <c r="J165" s="173"/>
      <c r="K165" s="173"/>
      <c r="L165" s="173"/>
      <c r="M165" s="53">
        <f t="shared" si="84"/>
        <v>0</v>
      </c>
      <c r="N165" s="54"/>
      <c r="O165" s="55"/>
      <c r="P165" s="53">
        <f t="shared" si="85"/>
        <v>0</v>
      </c>
      <c r="Q165" s="54"/>
      <c r="R165" s="55"/>
      <c r="S165" s="53">
        <f t="shared" si="86"/>
        <v>0</v>
      </c>
      <c r="T165" s="54"/>
      <c r="U165" s="55"/>
      <c r="V165" s="174">
        <f t="shared" si="87"/>
        <v>0</v>
      </c>
      <c r="W165" s="174"/>
      <c r="X165" s="174"/>
      <c r="Y165" s="174"/>
      <c r="Z165" s="173"/>
      <c r="AA165" s="173"/>
      <c r="AB165" s="173"/>
      <c r="AC165" s="53">
        <f t="shared" si="88"/>
        <v>0</v>
      </c>
      <c r="AD165" s="54"/>
      <c r="AE165" s="55"/>
      <c r="AF165" s="53">
        <f t="shared" si="89"/>
        <v>0</v>
      </c>
      <c r="AG165" s="54"/>
      <c r="AH165" s="55"/>
      <c r="AI165" s="53">
        <f t="shared" si="90"/>
        <v>0</v>
      </c>
      <c r="AJ165" s="54"/>
      <c r="AK165" s="55"/>
      <c r="AL165" s="174">
        <f t="shared" si="91"/>
        <v>0</v>
      </c>
      <c r="AM165" s="174"/>
      <c r="AN165" s="174"/>
      <c r="AO165" s="174"/>
    </row>
    <row r="166" spans="1:49" s="6" customFormat="1" ht="12.75" customHeight="1" x14ac:dyDescent="0.2">
      <c r="A166" s="185">
        <f>+A148+1</f>
        <v>3</v>
      </c>
      <c r="B166" s="186"/>
      <c r="C166" s="182" t="s">
        <v>184</v>
      </c>
      <c r="D166" s="183"/>
      <c r="E166" s="183"/>
      <c r="F166" s="183"/>
      <c r="G166" s="183"/>
      <c r="H166" s="183"/>
      <c r="I166" s="184"/>
      <c r="J166" s="187">
        <f>SUM(J149:L165)</f>
        <v>0</v>
      </c>
      <c r="K166" s="187"/>
      <c r="L166" s="187"/>
      <c r="M166" s="187">
        <f>SUM(M149:O165)</f>
        <v>0</v>
      </c>
      <c r="N166" s="187"/>
      <c r="O166" s="187"/>
      <c r="P166" s="187">
        <f>SUM(P149:R165)</f>
        <v>0</v>
      </c>
      <c r="Q166" s="187"/>
      <c r="R166" s="187"/>
      <c r="S166" s="187">
        <f>SUM(S149:U165)</f>
        <v>0</v>
      </c>
      <c r="T166" s="187"/>
      <c r="U166" s="187"/>
      <c r="V166" s="187">
        <f>SUM(V149:Y165)</f>
        <v>0</v>
      </c>
      <c r="W166" s="187"/>
      <c r="X166" s="187"/>
      <c r="Y166" s="187"/>
      <c r="Z166" s="187">
        <f>SUM(Z149:AB165)</f>
        <v>0</v>
      </c>
      <c r="AA166" s="187"/>
      <c r="AB166" s="187"/>
      <c r="AC166" s="187">
        <f>SUM(AC149:AE165)</f>
        <v>0</v>
      </c>
      <c r="AD166" s="187"/>
      <c r="AE166" s="187"/>
      <c r="AF166" s="187">
        <f>SUM(AF149:AH165)</f>
        <v>0</v>
      </c>
      <c r="AG166" s="187"/>
      <c r="AH166" s="187"/>
      <c r="AI166" s="187">
        <f>SUM(AI149:AK165)</f>
        <v>0</v>
      </c>
      <c r="AJ166" s="187"/>
      <c r="AK166" s="187"/>
      <c r="AL166" s="187">
        <f>SUM(AL149:AO165)</f>
        <v>0</v>
      </c>
      <c r="AM166" s="187"/>
      <c r="AN166" s="187"/>
      <c r="AO166" s="187"/>
    </row>
    <row r="167" spans="1:49" s="6" customFormat="1" ht="12.75" customHeight="1" x14ac:dyDescent="0.2">
      <c r="A167" s="185">
        <f>+A166+1</f>
        <v>4</v>
      </c>
      <c r="B167" s="186"/>
      <c r="C167" s="182" t="s">
        <v>202</v>
      </c>
      <c r="D167" s="183"/>
      <c r="E167" s="183"/>
      <c r="F167" s="183"/>
      <c r="G167" s="183"/>
      <c r="H167" s="183"/>
      <c r="I167" s="184"/>
      <c r="J167" s="173"/>
      <c r="K167" s="173"/>
      <c r="L167" s="173"/>
      <c r="M167" s="53">
        <f t="shared" ref="M167" si="93">+J167</f>
        <v>0</v>
      </c>
      <c r="N167" s="54"/>
      <c r="O167" s="55"/>
      <c r="P167" s="53">
        <f t="shared" ref="P167" si="94">+M167</f>
        <v>0</v>
      </c>
      <c r="Q167" s="54"/>
      <c r="R167" s="55"/>
      <c r="S167" s="53">
        <f t="shared" ref="S167" si="95">+P167</f>
        <v>0</v>
      </c>
      <c r="T167" s="54"/>
      <c r="U167" s="55"/>
      <c r="V167" s="187">
        <f>SUM(J167:U167)</f>
        <v>0</v>
      </c>
      <c r="W167" s="187"/>
      <c r="X167" s="187"/>
      <c r="Y167" s="187"/>
      <c r="Z167" s="173"/>
      <c r="AA167" s="173"/>
      <c r="AB167" s="173"/>
      <c r="AC167" s="53">
        <f t="shared" ref="AC167" si="96">+Z167</f>
        <v>0</v>
      </c>
      <c r="AD167" s="54"/>
      <c r="AE167" s="55"/>
      <c r="AF167" s="53">
        <f t="shared" ref="AF167" si="97">+AC167</f>
        <v>0</v>
      </c>
      <c r="AG167" s="54"/>
      <c r="AH167" s="55"/>
      <c r="AI167" s="53">
        <f t="shared" ref="AI167" si="98">+AF167</f>
        <v>0</v>
      </c>
      <c r="AJ167" s="54"/>
      <c r="AK167" s="55"/>
      <c r="AL167" s="187">
        <f>SUM(Z167:AK167)</f>
        <v>0</v>
      </c>
      <c r="AM167" s="187"/>
      <c r="AN167" s="187"/>
      <c r="AO167" s="187"/>
    </row>
    <row r="168" spans="1:49" s="6" customFormat="1" ht="12.75" customHeight="1" x14ac:dyDescent="0.2">
      <c r="A168" s="185">
        <f>+A167+1</f>
        <v>5</v>
      </c>
      <c r="B168" s="186"/>
      <c r="C168" s="194" t="s">
        <v>203</v>
      </c>
      <c r="D168" s="195"/>
      <c r="E168" s="195"/>
      <c r="F168" s="195"/>
      <c r="G168" s="195"/>
      <c r="H168" s="195"/>
      <c r="I168" s="196"/>
      <c r="J168" s="187">
        <f>J142+J148-J166-J167</f>
        <v>0</v>
      </c>
      <c r="K168" s="187"/>
      <c r="L168" s="187"/>
      <c r="M168" s="187">
        <f>M142+M148-M166-M167</f>
        <v>0</v>
      </c>
      <c r="N168" s="187"/>
      <c r="O168" s="187"/>
      <c r="P168" s="187">
        <f>P142+P148-P166-P167</f>
        <v>0</v>
      </c>
      <c r="Q168" s="187"/>
      <c r="R168" s="187"/>
      <c r="S168" s="187">
        <f>S142+S148-S166-S167</f>
        <v>0</v>
      </c>
      <c r="T168" s="187"/>
      <c r="U168" s="187"/>
      <c r="V168" s="187">
        <f>+V142+V148-V166-V167</f>
        <v>0</v>
      </c>
      <c r="W168" s="187"/>
      <c r="X168" s="187"/>
      <c r="Y168" s="187"/>
      <c r="Z168" s="187">
        <f>Z142+Z148-Z166-Z167</f>
        <v>0</v>
      </c>
      <c r="AA168" s="187"/>
      <c r="AB168" s="187"/>
      <c r="AC168" s="187">
        <f>AC142+AC148-AC166-AC167</f>
        <v>0</v>
      </c>
      <c r="AD168" s="187"/>
      <c r="AE168" s="187"/>
      <c r="AF168" s="187">
        <f>AF142+AF148-AF166-AF167</f>
        <v>0</v>
      </c>
      <c r="AG168" s="187"/>
      <c r="AH168" s="187"/>
      <c r="AI168" s="187">
        <f>AI142+AI148-AI166-AI167</f>
        <v>0</v>
      </c>
      <c r="AJ168" s="187"/>
      <c r="AK168" s="187"/>
      <c r="AL168" s="187">
        <f>+AL142+AL148-AL166-AL167</f>
        <v>0</v>
      </c>
      <c r="AM168" s="187"/>
      <c r="AN168" s="187"/>
      <c r="AO168" s="187"/>
    </row>
    <row r="169" spans="1:49" s="6" customFormat="1" ht="12.75" customHeight="1" x14ac:dyDescent="0.2">
      <c r="A169" s="175">
        <f>A168+1.01</f>
        <v>6.01</v>
      </c>
      <c r="B169" s="176"/>
      <c r="C169" s="177" t="s">
        <v>204</v>
      </c>
      <c r="D169" s="178"/>
      <c r="E169" s="178"/>
      <c r="F169" s="178"/>
      <c r="G169" s="178"/>
      <c r="H169" s="178"/>
      <c r="I169" s="179"/>
      <c r="J169" s="173"/>
      <c r="K169" s="173"/>
      <c r="L169" s="173"/>
      <c r="M169" s="53">
        <f t="shared" ref="M169:M176" si="99">+J169</f>
        <v>0</v>
      </c>
      <c r="N169" s="54"/>
      <c r="O169" s="55"/>
      <c r="P169" s="53">
        <f t="shared" ref="P169:P176" si="100">+M169</f>
        <v>0</v>
      </c>
      <c r="Q169" s="54"/>
      <c r="R169" s="55"/>
      <c r="S169" s="53">
        <f t="shared" ref="S169:S176" si="101">+P169</f>
        <v>0</v>
      </c>
      <c r="T169" s="54"/>
      <c r="U169" s="55"/>
      <c r="V169" s="174">
        <f t="shared" ref="V169:V176" si="102">SUM(J169:U169)</f>
        <v>0</v>
      </c>
      <c r="W169" s="174"/>
      <c r="X169" s="174"/>
      <c r="Y169" s="174"/>
      <c r="Z169" s="173"/>
      <c r="AA169" s="173"/>
      <c r="AB169" s="173"/>
      <c r="AC169" s="53">
        <f t="shared" ref="AC169:AC176" si="103">+Z169</f>
        <v>0</v>
      </c>
      <c r="AD169" s="54"/>
      <c r="AE169" s="55"/>
      <c r="AF169" s="53">
        <f t="shared" ref="AF169:AF176" si="104">+AC169</f>
        <v>0</v>
      </c>
      <c r="AG169" s="54"/>
      <c r="AH169" s="55"/>
      <c r="AI169" s="53">
        <f t="shared" ref="AI169:AI176" si="105">+AF169</f>
        <v>0</v>
      </c>
      <c r="AJ169" s="54"/>
      <c r="AK169" s="55"/>
      <c r="AL169" s="174">
        <f t="shared" ref="AL169:AL176" si="106">SUM(Z169:AK169)</f>
        <v>0</v>
      </c>
      <c r="AM169" s="174"/>
      <c r="AN169" s="174"/>
      <c r="AO169" s="174"/>
    </row>
    <row r="170" spans="1:49" s="6" customFormat="1" ht="24" customHeight="1" x14ac:dyDescent="0.2">
      <c r="A170" s="175">
        <f>+A169+0.01</f>
        <v>6.02</v>
      </c>
      <c r="B170" s="176"/>
      <c r="C170" s="188" t="s">
        <v>205</v>
      </c>
      <c r="D170" s="189"/>
      <c r="E170" s="189"/>
      <c r="F170" s="189"/>
      <c r="G170" s="189"/>
      <c r="H170" s="189"/>
      <c r="I170" s="190"/>
      <c r="J170" s="173"/>
      <c r="K170" s="173"/>
      <c r="L170" s="173"/>
      <c r="M170" s="53">
        <f t="shared" si="99"/>
        <v>0</v>
      </c>
      <c r="N170" s="54"/>
      <c r="O170" s="55"/>
      <c r="P170" s="53">
        <f t="shared" si="100"/>
        <v>0</v>
      </c>
      <c r="Q170" s="54"/>
      <c r="R170" s="55"/>
      <c r="S170" s="53">
        <f t="shared" si="101"/>
        <v>0</v>
      </c>
      <c r="T170" s="54"/>
      <c r="U170" s="55"/>
      <c r="V170" s="174">
        <f t="shared" si="102"/>
        <v>0</v>
      </c>
      <c r="W170" s="174"/>
      <c r="X170" s="174"/>
      <c r="Y170" s="174"/>
      <c r="Z170" s="173"/>
      <c r="AA170" s="173"/>
      <c r="AB170" s="173"/>
      <c r="AC170" s="53">
        <f t="shared" si="103"/>
        <v>0</v>
      </c>
      <c r="AD170" s="54"/>
      <c r="AE170" s="55"/>
      <c r="AF170" s="53">
        <f t="shared" si="104"/>
        <v>0</v>
      </c>
      <c r="AG170" s="54"/>
      <c r="AH170" s="55"/>
      <c r="AI170" s="53">
        <f t="shared" si="105"/>
        <v>0</v>
      </c>
      <c r="AJ170" s="54"/>
      <c r="AK170" s="55"/>
      <c r="AL170" s="174">
        <f t="shared" si="106"/>
        <v>0</v>
      </c>
      <c r="AM170" s="174"/>
      <c r="AN170" s="174"/>
      <c r="AO170" s="174"/>
      <c r="AP170" s="20"/>
      <c r="AQ170" s="20"/>
      <c r="AR170" s="20"/>
      <c r="AS170" s="20"/>
      <c r="AT170" s="19"/>
      <c r="AU170" s="19"/>
      <c r="AV170" s="19"/>
      <c r="AW170" s="19"/>
    </row>
    <row r="171" spans="1:49" s="6" customFormat="1" ht="24" customHeight="1" x14ac:dyDescent="0.2">
      <c r="A171" s="175">
        <f t="shared" ref="A171:A176" si="107">+A170+0.01</f>
        <v>6.0299999999999994</v>
      </c>
      <c r="B171" s="176"/>
      <c r="C171" s="188" t="s">
        <v>206</v>
      </c>
      <c r="D171" s="189"/>
      <c r="E171" s="189"/>
      <c r="F171" s="189"/>
      <c r="G171" s="189"/>
      <c r="H171" s="189"/>
      <c r="I171" s="190"/>
      <c r="J171" s="173"/>
      <c r="K171" s="173"/>
      <c r="L171" s="173"/>
      <c r="M171" s="53">
        <f t="shared" si="99"/>
        <v>0</v>
      </c>
      <c r="N171" s="54"/>
      <c r="O171" s="55"/>
      <c r="P171" s="53">
        <f t="shared" si="100"/>
        <v>0</v>
      </c>
      <c r="Q171" s="54"/>
      <c r="R171" s="55"/>
      <c r="S171" s="53">
        <f t="shared" si="101"/>
        <v>0</v>
      </c>
      <c r="T171" s="54"/>
      <c r="U171" s="55"/>
      <c r="V171" s="174">
        <f t="shared" si="102"/>
        <v>0</v>
      </c>
      <c r="W171" s="174"/>
      <c r="X171" s="174"/>
      <c r="Y171" s="174"/>
      <c r="Z171" s="173"/>
      <c r="AA171" s="173"/>
      <c r="AB171" s="173"/>
      <c r="AC171" s="53">
        <f t="shared" si="103"/>
        <v>0</v>
      </c>
      <c r="AD171" s="54"/>
      <c r="AE171" s="55"/>
      <c r="AF171" s="53">
        <f t="shared" si="104"/>
        <v>0</v>
      </c>
      <c r="AG171" s="54"/>
      <c r="AH171" s="55"/>
      <c r="AI171" s="53">
        <f t="shared" si="105"/>
        <v>0</v>
      </c>
      <c r="AJ171" s="54"/>
      <c r="AK171" s="55"/>
      <c r="AL171" s="174">
        <f t="shared" si="106"/>
        <v>0</v>
      </c>
      <c r="AM171" s="174"/>
      <c r="AN171" s="174"/>
      <c r="AO171" s="174"/>
      <c r="AP171" s="20"/>
      <c r="AQ171" s="20"/>
      <c r="AR171" s="20"/>
      <c r="AS171" s="20"/>
      <c r="AT171" s="19"/>
      <c r="AU171" s="19"/>
      <c r="AV171" s="19"/>
      <c r="AW171" s="19"/>
    </row>
    <row r="172" spans="1:49" s="6" customFormat="1" ht="24" customHeight="1" x14ac:dyDescent="0.2">
      <c r="A172" s="175">
        <f t="shared" si="107"/>
        <v>6.0399999999999991</v>
      </c>
      <c r="B172" s="176"/>
      <c r="C172" s="188" t="s">
        <v>207</v>
      </c>
      <c r="D172" s="189"/>
      <c r="E172" s="189"/>
      <c r="F172" s="189"/>
      <c r="G172" s="189"/>
      <c r="H172" s="189"/>
      <c r="I172" s="190"/>
      <c r="J172" s="173"/>
      <c r="K172" s="173"/>
      <c r="L172" s="173"/>
      <c r="M172" s="53">
        <f t="shared" si="99"/>
        <v>0</v>
      </c>
      <c r="N172" s="54"/>
      <c r="O172" s="55"/>
      <c r="P172" s="53">
        <f t="shared" si="100"/>
        <v>0</v>
      </c>
      <c r="Q172" s="54"/>
      <c r="R172" s="55"/>
      <c r="S172" s="53">
        <f t="shared" si="101"/>
        <v>0</v>
      </c>
      <c r="T172" s="54"/>
      <c r="U172" s="55"/>
      <c r="V172" s="174">
        <f t="shared" si="102"/>
        <v>0</v>
      </c>
      <c r="W172" s="174"/>
      <c r="X172" s="174"/>
      <c r="Y172" s="174"/>
      <c r="Z172" s="173"/>
      <c r="AA172" s="173"/>
      <c r="AB172" s="173"/>
      <c r="AC172" s="53">
        <f t="shared" si="103"/>
        <v>0</v>
      </c>
      <c r="AD172" s="54"/>
      <c r="AE172" s="55"/>
      <c r="AF172" s="53">
        <f t="shared" si="104"/>
        <v>0</v>
      </c>
      <c r="AG172" s="54"/>
      <c r="AH172" s="55"/>
      <c r="AI172" s="53">
        <f t="shared" si="105"/>
        <v>0</v>
      </c>
      <c r="AJ172" s="54"/>
      <c r="AK172" s="55"/>
      <c r="AL172" s="174">
        <f t="shared" si="106"/>
        <v>0</v>
      </c>
      <c r="AM172" s="174"/>
      <c r="AN172" s="174"/>
      <c r="AO172" s="174"/>
      <c r="AP172" s="20"/>
      <c r="AQ172" s="20"/>
      <c r="AR172" s="20"/>
      <c r="AS172" s="20"/>
      <c r="AT172" s="19"/>
      <c r="AU172" s="19"/>
      <c r="AV172" s="19"/>
      <c r="AW172" s="19"/>
    </row>
    <row r="173" spans="1:49" s="6" customFormat="1" ht="12.75" customHeight="1" x14ac:dyDescent="0.2">
      <c r="A173" s="175">
        <f t="shared" si="107"/>
        <v>6.0499999999999989</v>
      </c>
      <c r="B173" s="176"/>
      <c r="C173" s="177" t="s">
        <v>208</v>
      </c>
      <c r="D173" s="178"/>
      <c r="E173" s="178"/>
      <c r="F173" s="178"/>
      <c r="G173" s="178"/>
      <c r="H173" s="178"/>
      <c r="I173" s="179"/>
      <c r="J173" s="173"/>
      <c r="K173" s="173"/>
      <c r="L173" s="173"/>
      <c r="M173" s="53">
        <f t="shared" si="99"/>
        <v>0</v>
      </c>
      <c r="N173" s="54"/>
      <c r="O173" s="55"/>
      <c r="P173" s="53">
        <f t="shared" si="100"/>
        <v>0</v>
      </c>
      <c r="Q173" s="54"/>
      <c r="R173" s="55"/>
      <c r="S173" s="53">
        <f t="shared" si="101"/>
        <v>0</v>
      </c>
      <c r="T173" s="54"/>
      <c r="U173" s="55"/>
      <c r="V173" s="174">
        <f t="shared" si="102"/>
        <v>0</v>
      </c>
      <c r="W173" s="174"/>
      <c r="X173" s="174"/>
      <c r="Y173" s="174"/>
      <c r="Z173" s="173"/>
      <c r="AA173" s="173"/>
      <c r="AB173" s="173"/>
      <c r="AC173" s="53">
        <f t="shared" si="103"/>
        <v>0</v>
      </c>
      <c r="AD173" s="54"/>
      <c r="AE173" s="55"/>
      <c r="AF173" s="53">
        <f t="shared" si="104"/>
        <v>0</v>
      </c>
      <c r="AG173" s="54"/>
      <c r="AH173" s="55"/>
      <c r="AI173" s="53">
        <f t="shared" si="105"/>
        <v>0</v>
      </c>
      <c r="AJ173" s="54"/>
      <c r="AK173" s="55"/>
      <c r="AL173" s="174">
        <f t="shared" si="106"/>
        <v>0</v>
      </c>
      <c r="AM173" s="174"/>
      <c r="AN173" s="174"/>
      <c r="AO173" s="174"/>
    </row>
    <row r="174" spans="1:49" s="6" customFormat="1" ht="12.75" customHeight="1" x14ac:dyDescent="0.2">
      <c r="A174" s="175">
        <f t="shared" si="107"/>
        <v>6.0599999999999987</v>
      </c>
      <c r="B174" s="176"/>
      <c r="C174" s="177" t="s">
        <v>209</v>
      </c>
      <c r="D174" s="178"/>
      <c r="E174" s="178"/>
      <c r="F174" s="178"/>
      <c r="G174" s="178"/>
      <c r="H174" s="178"/>
      <c r="I174" s="179"/>
      <c r="J174" s="173"/>
      <c r="K174" s="173"/>
      <c r="L174" s="173"/>
      <c r="M174" s="53">
        <f t="shared" si="99"/>
        <v>0</v>
      </c>
      <c r="N174" s="54"/>
      <c r="O174" s="55"/>
      <c r="P174" s="53">
        <f t="shared" si="100"/>
        <v>0</v>
      </c>
      <c r="Q174" s="54"/>
      <c r="R174" s="55"/>
      <c r="S174" s="53">
        <f t="shared" si="101"/>
        <v>0</v>
      </c>
      <c r="T174" s="54"/>
      <c r="U174" s="55"/>
      <c r="V174" s="174">
        <f t="shared" si="102"/>
        <v>0</v>
      </c>
      <c r="W174" s="174"/>
      <c r="X174" s="174"/>
      <c r="Y174" s="174"/>
      <c r="Z174" s="173"/>
      <c r="AA174" s="173"/>
      <c r="AB174" s="173"/>
      <c r="AC174" s="53">
        <f t="shared" si="103"/>
        <v>0</v>
      </c>
      <c r="AD174" s="54"/>
      <c r="AE174" s="55"/>
      <c r="AF174" s="53">
        <f t="shared" si="104"/>
        <v>0</v>
      </c>
      <c r="AG174" s="54"/>
      <c r="AH174" s="55"/>
      <c r="AI174" s="53">
        <f t="shared" si="105"/>
        <v>0</v>
      </c>
      <c r="AJ174" s="54"/>
      <c r="AK174" s="55"/>
      <c r="AL174" s="174">
        <f t="shared" si="106"/>
        <v>0</v>
      </c>
      <c r="AM174" s="174"/>
      <c r="AN174" s="174"/>
      <c r="AO174" s="174"/>
    </row>
    <row r="175" spans="1:49" s="6" customFormat="1" ht="12.75" customHeight="1" x14ac:dyDescent="0.2">
      <c r="A175" s="175">
        <f t="shared" si="107"/>
        <v>6.0699999999999985</v>
      </c>
      <c r="B175" s="176"/>
      <c r="C175" s="177" t="s">
        <v>216</v>
      </c>
      <c r="D175" s="178"/>
      <c r="E175" s="178"/>
      <c r="F175" s="178"/>
      <c r="G175" s="178"/>
      <c r="H175" s="178"/>
      <c r="I175" s="179"/>
      <c r="J175" s="173"/>
      <c r="K175" s="173"/>
      <c r="L175" s="173"/>
      <c r="M175" s="53">
        <f t="shared" si="99"/>
        <v>0</v>
      </c>
      <c r="N175" s="54"/>
      <c r="O175" s="55"/>
      <c r="P175" s="53">
        <f t="shared" si="100"/>
        <v>0</v>
      </c>
      <c r="Q175" s="54"/>
      <c r="R175" s="55"/>
      <c r="S175" s="53">
        <f t="shared" si="101"/>
        <v>0</v>
      </c>
      <c r="T175" s="54"/>
      <c r="U175" s="55"/>
      <c r="V175" s="174">
        <f t="shared" si="102"/>
        <v>0</v>
      </c>
      <c r="W175" s="174"/>
      <c r="X175" s="174"/>
      <c r="Y175" s="174"/>
      <c r="Z175" s="173"/>
      <c r="AA175" s="173"/>
      <c r="AB175" s="173"/>
      <c r="AC175" s="53">
        <f t="shared" si="103"/>
        <v>0</v>
      </c>
      <c r="AD175" s="54"/>
      <c r="AE175" s="55"/>
      <c r="AF175" s="53">
        <f t="shared" si="104"/>
        <v>0</v>
      </c>
      <c r="AG175" s="54"/>
      <c r="AH175" s="55"/>
      <c r="AI175" s="53">
        <f t="shared" si="105"/>
        <v>0</v>
      </c>
      <c r="AJ175" s="54"/>
      <c r="AK175" s="55"/>
      <c r="AL175" s="174">
        <f t="shared" si="106"/>
        <v>0</v>
      </c>
      <c r="AM175" s="174"/>
      <c r="AN175" s="174"/>
      <c r="AO175" s="174"/>
    </row>
    <row r="176" spans="1:49" s="6" customFormat="1" ht="12.75" customHeight="1" x14ac:dyDescent="0.2">
      <c r="A176" s="175">
        <f t="shared" si="107"/>
        <v>6.0799999999999983</v>
      </c>
      <c r="B176" s="176"/>
      <c r="C176" s="177" t="s">
        <v>210</v>
      </c>
      <c r="D176" s="178"/>
      <c r="E176" s="178"/>
      <c r="F176" s="178"/>
      <c r="G176" s="178"/>
      <c r="H176" s="178"/>
      <c r="I176" s="179"/>
      <c r="J176" s="173"/>
      <c r="K176" s="173"/>
      <c r="L176" s="173"/>
      <c r="M176" s="53">
        <f t="shared" si="99"/>
        <v>0</v>
      </c>
      <c r="N176" s="54"/>
      <c r="O176" s="55"/>
      <c r="P176" s="53">
        <f t="shared" si="100"/>
        <v>0</v>
      </c>
      <c r="Q176" s="54"/>
      <c r="R176" s="55"/>
      <c r="S176" s="53">
        <f t="shared" si="101"/>
        <v>0</v>
      </c>
      <c r="T176" s="54"/>
      <c r="U176" s="55"/>
      <c r="V176" s="174">
        <f t="shared" si="102"/>
        <v>0</v>
      </c>
      <c r="W176" s="174"/>
      <c r="X176" s="174"/>
      <c r="Y176" s="174"/>
      <c r="Z176" s="173"/>
      <c r="AA176" s="173"/>
      <c r="AB176" s="173"/>
      <c r="AC176" s="53">
        <f t="shared" si="103"/>
        <v>0</v>
      </c>
      <c r="AD176" s="54"/>
      <c r="AE176" s="55"/>
      <c r="AF176" s="53">
        <f t="shared" si="104"/>
        <v>0</v>
      </c>
      <c r="AG176" s="54"/>
      <c r="AH176" s="55"/>
      <c r="AI176" s="53">
        <f t="shared" si="105"/>
        <v>0</v>
      </c>
      <c r="AJ176" s="54"/>
      <c r="AK176" s="55"/>
      <c r="AL176" s="174">
        <f t="shared" si="106"/>
        <v>0</v>
      </c>
      <c r="AM176" s="174"/>
      <c r="AN176" s="174"/>
      <c r="AO176" s="174"/>
    </row>
    <row r="177" spans="1:41" s="6" customFormat="1" ht="12.75" customHeight="1" x14ac:dyDescent="0.2">
      <c r="A177" s="185">
        <f>+A168+1</f>
        <v>6</v>
      </c>
      <c r="B177" s="186"/>
      <c r="C177" s="194" t="s">
        <v>211</v>
      </c>
      <c r="D177" s="195"/>
      <c r="E177" s="195"/>
      <c r="F177" s="195"/>
      <c r="G177" s="195"/>
      <c r="H177" s="195"/>
      <c r="I177" s="196"/>
      <c r="J177" s="187">
        <f>SUM(J169:L176)</f>
        <v>0</v>
      </c>
      <c r="K177" s="187"/>
      <c r="L177" s="187"/>
      <c r="M177" s="187">
        <f>SUM(M169:O176)</f>
        <v>0</v>
      </c>
      <c r="N177" s="187"/>
      <c r="O177" s="187"/>
      <c r="P177" s="187">
        <f>SUM(P169:R176)</f>
        <v>0</v>
      </c>
      <c r="Q177" s="187"/>
      <c r="R177" s="187"/>
      <c r="S177" s="187">
        <f>SUM(S169:U176)</f>
        <v>0</v>
      </c>
      <c r="T177" s="187"/>
      <c r="U177" s="187"/>
      <c r="V177" s="187">
        <f>SUM(V169:Y176)</f>
        <v>0</v>
      </c>
      <c r="W177" s="187"/>
      <c r="X177" s="187"/>
      <c r="Y177" s="187"/>
      <c r="Z177" s="187">
        <f>SUM(Z169:AB176)</f>
        <v>0</v>
      </c>
      <c r="AA177" s="187"/>
      <c r="AB177" s="187"/>
      <c r="AC177" s="187">
        <f>SUM(AC169:AE176)</f>
        <v>0</v>
      </c>
      <c r="AD177" s="187"/>
      <c r="AE177" s="187"/>
      <c r="AF177" s="187">
        <f>SUM(AF169:AH176)</f>
        <v>0</v>
      </c>
      <c r="AG177" s="187"/>
      <c r="AH177" s="187"/>
      <c r="AI177" s="187">
        <f>SUM(AI169:AK176)</f>
        <v>0</v>
      </c>
      <c r="AJ177" s="187"/>
      <c r="AK177" s="187"/>
      <c r="AL177" s="187">
        <f>SUM(AL169:AO176)</f>
        <v>0</v>
      </c>
      <c r="AM177" s="187"/>
      <c r="AN177" s="187"/>
      <c r="AO177" s="187"/>
    </row>
    <row r="178" spans="1:41" s="6" customFormat="1" ht="12.75" customHeight="1" x14ac:dyDescent="0.2">
      <c r="A178" s="175">
        <f>A177+1.01</f>
        <v>7.01</v>
      </c>
      <c r="B178" s="176"/>
      <c r="C178" s="177" t="s">
        <v>213</v>
      </c>
      <c r="D178" s="178"/>
      <c r="E178" s="178"/>
      <c r="F178" s="178"/>
      <c r="G178" s="178"/>
      <c r="H178" s="178"/>
      <c r="I178" s="179"/>
      <c r="J178" s="173"/>
      <c r="K178" s="173"/>
      <c r="L178" s="173"/>
      <c r="M178" s="53">
        <f t="shared" ref="M178:M180" si="108">+J178</f>
        <v>0</v>
      </c>
      <c r="N178" s="54"/>
      <c r="O178" s="55"/>
      <c r="P178" s="53">
        <f t="shared" ref="P178:P180" si="109">+M178</f>
        <v>0</v>
      </c>
      <c r="Q178" s="54"/>
      <c r="R178" s="55"/>
      <c r="S178" s="53">
        <f t="shared" ref="S178:S180" si="110">+P178</f>
        <v>0</v>
      </c>
      <c r="T178" s="54"/>
      <c r="U178" s="55"/>
      <c r="V178" s="174">
        <f>SUM(J178:U178)</f>
        <v>0</v>
      </c>
      <c r="W178" s="174"/>
      <c r="X178" s="174"/>
      <c r="Y178" s="174"/>
      <c r="Z178" s="173"/>
      <c r="AA178" s="173"/>
      <c r="AB178" s="173"/>
      <c r="AC178" s="53">
        <f t="shared" ref="AC178:AC180" si="111">+Z178</f>
        <v>0</v>
      </c>
      <c r="AD178" s="54"/>
      <c r="AE178" s="55"/>
      <c r="AF178" s="53">
        <f t="shared" ref="AF178:AF180" si="112">+AC178</f>
        <v>0</v>
      </c>
      <c r="AG178" s="54"/>
      <c r="AH178" s="55"/>
      <c r="AI178" s="53">
        <f t="shared" ref="AI178:AI180" si="113">+AF178</f>
        <v>0</v>
      </c>
      <c r="AJ178" s="54"/>
      <c r="AK178" s="55"/>
      <c r="AL178" s="174">
        <f>SUM(Z178:AK178)</f>
        <v>0</v>
      </c>
      <c r="AM178" s="174"/>
      <c r="AN178" s="174"/>
      <c r="AO178" s="174"/>
    </row>
    <row r="179" spans="1:41" s="6" customFormat="1" ht="12.75" customHeight="1" x14ac:dyDescent="0.2">
      <c r="A179" s="175">
        <f>A178+0.01</f>
        <v>7.02</v>
      </c>
      <c r="B179" s="176"/>
      <c r="C179" s="177" t="s">
        <v>214</v>
      </c>
      <c r="D179" s="178"/>
      <c r="E179" s="178"/>
      <c r="F179" s="178"/>
      <c r="G179" s="178"/>
      <c r="H179" s="178"/>
      <c r="I179" s="179"/>
      <c r="J179" s="173"/>
      <c r="K179" s="173"/>
      <c r="L179" s="173"/>
      <c r="M179" s="53">
        <f t="shared" si="108"/>
        <v>0</v>
      </c>
      <c r="N179" s="54"/>
      <c r="O179" s="55"/>
      <c r="P179" s="53">
        <f t="shared" si="109"/>
        <v>0</v>
      </c>
      <c r="Q179" s="54"/>
      <c r="R179" s="55"/>
      <c r="S179" s="53">
        <f t="shared" si="110"/>
        <v>0</v>
      </c>
      <c r="T179" s="54"/>
      <c r="U179" s="55"/>
      <c r="V179" s="174">
        <f>SUM(J179:U179)</f>
        <v>0</v>
      </c>
      <c r="W179" s="174"/>
      <c r="X179" s="174"/>
      <c r="Y179" s="174"/>
      <c r="Z179" s="173"/>
      <c r="AA179" s="173"/>
      <c r="AB179" s="173"/>
      <c r="AC179" s="53">
        <f t="shared" si="111"/>
        <v>0</v>
      </c>
      <c r="AD179" s="54"/>
      <c r="AE179" s="55"/>
      <c r="AF179" s="53">
        <f t="shared" si="112"/>
        <v>0</v>
      </c>
      <c r="AG179" s="54"/>
      <c r="AH179" s="55"/>
      <c r="AI179" s="53">
        <f t="shared" si="113"/>
        <v>0</v>
      </c>
      <c r="AJ179" s="54"/>
      <c r="AK179" s="55"/>
      <c r="AL179" s="174">
        <f>SUM(Z179:AK179)</f>
        <v>0</v>
      </c>
      <c r="AM179" s="174"/>
      <c r="AN179" s="174"/>
      <c r="AO179" s="174"/>
    </row>
    <row r="180" spans="1:41" s="6" customFormat="1" ht="12.75" customHeight="1" x14ac:dyDescent="0.2">
      <c r="A180" s="175">
        <f>A179+0.01</f>
        <v>7.0299999999999994</v>
      </c>
      <c r="B180" s="176"/>
      <c r="C180" s="177" t="s">
        <v>215</v>
      </c>
      <c r="D180" s="178"/>
      <c r="E180" s="178"/>
      <c r="F180" s="178"/>
      <c r="G180" s="178"/>
      <c r="H180" s="178"/>
      <c r="I180" s="179"/>
      <c r="J180" s="173"/>
      <c r="K180" s="173"/>
      <c r="L180" s="173"/>
      <c r="M180" s="53">
        <f t="shared" si="108"/>
        <v>0</v>
      </c>
      <c r="N180" s="54"/>
      <c r="O180" s="55"/>
      <c r="P180" s="53">
        <f t="shared" si="109"/>
        <v>0</v>
      </c>
      <c r="Q180" s="54"/>
      <c r="R180" s="55"/>
      <c r="S180" s="53">
        <f t="shared" si="110"/>
        <v>0</v>
      </c>
      <c r="T180" s="54"/>
      <c r="U180" s="55"/>
      <c r="V180" s="174">
        <f>SUM(J180:U180)</f>
        <v>0</v>
      </c>
      <c r="W180" s="174"/>
      <c r="X180" s="174"/>
      <c r="Y180" s="174"/>
      <c r="Z180" s="173"/>
      <c r="AA180" s="173"/>
      <c r="AB180" s="173"/>
      <c r="AC180" s="53">
        <f t="shared" si="111"/>
        <v>0</v>
      </c>
      <c r="AD180" s="54"/>
      <c r="AE180" s="55"/>
      <c r="AF180" s="53">
        <f t="shared" si="112"/>
        <v>0</v>
      </c>
      <c r="AG180" s="54"/>
      <c r="AH180" s="55"/>
      <c r="AI180" s="53">
        <f t="shared" si="113"/>
        <v>0</v>
      </c>
      <c r="AJ180" s="54"/>
      <c r="AK180" s="55"/>
      <c r="AL180" s="174">
        <f>SUM(Z180:AK180)</f>
        <v>0</v>
      </c>
      <c r="AM180" s="174"/>
      <c r="AN180" s="174"/>
      <c r="AO180" s="174"/>
    </row>
    <row r="181" spans="1:41" s="6" customFormat="1" ht="12.75" customHeight="1" x14ac:dyDescent="0.2">
      <c r="A181" s="185">
        <f>+A172+1</f>
        <v>7.0399999999999991</v>
      </c>
      <c r="B181" s="186"/>
      <c r="C181" s="194" t="s">
        <v>212</v>
      </c>
      <c r="D181" s="195"/>
      <c r="E181" s="195"/>
      <c r="F181" s="195"/>
      <c r="G181" s="195"/>
      <c r="H181" s="195"/>
      <c r="I181" s="196"/>
      <c r="J181" s="187">
        <f>SUM(J178:L180)</f>
        <v>0</v>
      </c>
      <c r="K181" s="187"/>
      <c r="L181" s="187"/>
      <c r="M181" s="187">
        <f>SUM(M178:O180)</f>
        <v>0</v>
      </c>
      <c r="N181" s="187"/>
      <c r="O181" s="187"/>
      <c r="P181" s="187">
        <f>SUM(P178:R180)</f>
        <v>0</v>
      </c>
      <c r="Q181" s="187"/>
      <c r="R181" s="187"/>
      <c r="S181" s="187">
        <f>SUM(S178:U180)</f>
        <v>0</v>
      </c>
      <c r="T181" s="187"/>
      <c r="U181" s="187"/>
      <c r="V181" s="187">
        <f>SUM(V178:Y180)</f>
        <v>0</v>
      </c>
      <c r="W181" s="187"/>
      <c r="X181" s="187"/>
      <c r="Y181" s="187"/>
      <c r="Z181" s="187">
        <f>SUM(Z178:AB180)</f>
        <v>0</v>
      </c>
      <c r="AA181" s="187"/>
      <c r="AB181" s="187"/>
      <c r="AC181" s="187">
        <f>SUM(AC178:AE180)</f>
        <v>0</v>
      </c>
      <c r="AD181" s="187"/>
      <c r="AE181" s="187"/>
      <c r="AF181" s="187">
        <f>SUM(AF178:AH180)</f>
        <v>0</v>
      </c>
      <c r="AG181" s="187"/>
      <c r="AH181" s="187"/>
      <c r="AI181" s="187">
        <f>SUM(AI178:AK180)</f>
        <v>0</v>
      </c>
      <c r="AJ181" s="187"/>
      <c r="AK181" s="187"/>
      <c r="AL181" s="187">
        <f>SUM(AL178:AO180)</f>
        <v>0</v>
      </c>
      <c r="AM181" s="187"/>
      <c r="AN181" s="187"/>
      <c r="AO181" s="187"/>
    </row>
    <row r="182" spans="1:41" s="6" customFormat="1" ht="12.75" customHeight="1" x14ac:dyDescent="0.2">
      <c r="A182" s="185">
        <f>+A181+1</f>
        <v>8.0399999999999991</v>
      </c>
      <c r="B182" s="186"/>
      <c r="C182" s="194" t="s">
        <v>217</v>
      </c>
      <c r="D182" s="195"/>
      <c r="E182" s="195"/>
      <c r="F182" s="195"/>
      <c r="G182" s="195"/>
      <c r="H182" s="195"/>
      <c r="I182" s="196"/>
      <c r="J182" s="187">
        <f>+J168-J177+J181</f>
        <v>0</v>
      </c>
      <c r="K182" s="187"/>
      <c r="L182" s="187"/>
      <c r="M182" s="187">
        <f>+M168-M177+M181</f>
        <v>0</v>
      </c>
      <c r="N182" s="187"/>
      <c r="O182" s="187"/>
      <c r="P182" s="187">
        <f>+P168-P177+P181</f>
        <v>0</v>
      </c>
      <c r="Q182" s="187"/>
      <c r="R182" s="187"/>
      <c r="S182" s="187">
        <f>+S168-S177+S181</f>
        <v>0</v>
      </c>
      <c r="T182" s="187"/>
      <c r="U182" s="187"/>
      <c r="V182" s="187">
        <f>+V168-V177+V181</f>
        <v>0</v>
      </c>
      <c r="W182" s="187"/>
      <c r="X182" s="187"/>
      <c r="Y182" s="187"/>
      <c r="Z182" s="187">
        <f>+Z168-Z177+Z181</f>
        <v>0</v>
      </c>
      <c r="AA182" s="187"/>
      <c r="AB182" s="187"/>
      <c r="AC182" s="187">
        <f>+AC168-AC177+AC181</f>
        <v>0</v>
      </c>
      <c r="AD182" s="187"/>
      <c r="AE182" s="187"/>
      <c r="AF182" s="187">
        <f>+AF168-AF177+AF181</f>
        <v>0</v>
      </c>
      <c r="AG182" s="187"/>
      <c r="AH182" s="187"/>
      <c r="AI182" s="187">
        <f>+AI168-AI177+AI181</f>
        <v>0</v>
      </c>
      <c r="AJ182" s="187"/>
      <c r="AK182" s="187"/>
      <c r="AL182" s="187">
        <f>+AL168-AL177+AL181</f>
        <v>0</v>
      </c>
      <c r="AM182" s="187"/>
      <c r="AN182" s="187"/>
      <c r="AO182" s="187"/>
    </row>
    <row r="183" spans="1:41" s="6" customFormat="1" ht="12.75" customHeight="1" x14ac:dyDescent="0.2"/>
    <row r="184" spans="1:41" s="6" customFormat="1" ht="12.75" customHeight="1" x14ac:dyDescent="0.2"/>
    <row r="185" spans="1:41" s="6" customFormat="1" ht="12.75" customHeight="1" x14ac:dyDescent="0.2"/>
    <row r="186" spans="1:41" s="6" customFormat="1" ht="12.75" customHeight="1" x14ac:dyDescent="0.2"/>
    <row r="187" spans="1:41" s="6" customFormat="1" ht="12.75" customHeight="1" x14ac:dyDescent="0.2"/>
    <row r="188" spans="1:41" s="6" customFormat="1" ht="12.75" customHeight="1" x14ac:dyDescent="0.2"/>
    <row r="189" spans="1:41" s="6" customFormat="1" ht="12.75" customHeight="1" x14ac:dyDescent="0.2"/>
    <row r="190" spans="1:41" s="6" customFormat="1" ht="12.75" customHeight="1" x14ac:dyDescent="0.2"/>
    <row r="191" spans="1:41" s="6" customFormat="1" ht="12.75" customHeight="1" x14ac:dyDescent="0.2"/>
    <row r="192" spans="1:41" s="6" customFormat="1" ht="12.75" customHeight="1" x14ac:dyDescent="0.2"/>
    <row r="193" spans="1:20" s="6" customFormat="1" ht="12.75" customHeight="1" x14ac:dyDescent="0.2"/>
    <row r="194" spans="1:20" s="6" customFormat="1" ht="12.75" customHeight="1" x14ac:dyDescent="0.2"/>
    <row r="195" spans="1:20" s="6" customFormat="1" ht="12.75" customHeight="1" x14ac:dyDescent="0.2"/>
    <row r="196" spans="1:20" s="6" customFormat="1" ht="12.75" customHeight="1" x14ac:dyDescent="0.2"/>
    <row r="197" spans="1:20" s="6" customFormat="1" ht="12.75" customHeight="1" x14ac:dyDescent="0.2"/>
    <row r="198" spans="1:20" s="6" customFormat="1" ht="12.75" customHeight="1" x14ac:dyDescent="0.2"/>
    <row r="199" spans="1:20" s="6" customFormat="1" ht="12.75" customHeight="1" x14ac:dyDescent="0.2"/>
    <row r="200" spans="1:20" s="6" customFormat="1" ht="12.75" customHeight="1" x14ac:dyDescent="0.2"/>
    <row r="201" spans="1:20" s="6" customFormat="1" ht="12.75" customHeight="1" x14ac:dyDescent="0.2"/>
    <row r="202" spans="1:20" s="6" customFormat="1" ht="12.75" customHeight="1" x14ac:dyDescent="0.2"/>
    <row r="203" spans="1:20" s="6" customFormat="1" ht="12.75" customHeight="1" x14ac:dyDescent="0.2"/>
    <row r="204" spans="1:20" s="6" customFormat="1" ht="12.75" customHeight="1" x14ac:dyDescent="0.2"/>
    <row r="205" spans="1:20" s="6" customFormat="1" ht="12.75" customHeight="1" x14ac:dyDescent="0.2"/>
    <row r="206" spans="1:20" s="6" customFormat="1" ht="12.75" customHeight="1" x14ac:dyDescent="0.2"/>
    <row r="207" spans="1:20" s="6" customFormat="1" ht="12.75" customHeight="1" x14ac:dyDescent="0.2"/>
    <row r="208" spans="1:20" s="6" customFormat="1" ht="12.75" customHeight="1" x14ac:dyDescent="0.2">
      <c r="A208" s="76" t="s">
        <v>230</v>
      </c>
      <c r="B208" s="76"/>
      <c r="C208" s="76"/>
      <c r="D208" s="76"/>
      <c r="F208" s="76" t="s">
        <v>231</v>
      </c>
      <c r="G208" s="76"/>
      <c r="H208" s="76"/>
      <c r="I208" s="76"/>
      <c r="J208" s="76"/>
      <c r="K208" s="76"/>
      <c r="L208" s="76"/>
      <c r="M208" s="76"/>
      <c r="N208" s="76"/>
      <c r="O208" s="76"/>
      <c r="P208" s="76"/>
      <c r="Q208" s="76"/>
      <c r="R208" s="76"/>
      <c r="S208" s="76"/>
      <c r="T208" s="76"/>
    </row>
    <row r="209" spans="1:44" s="6" customFormat="1" ht="12.75" customHeight="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4" s="21" customFormat="1" ht="39" customHeight="1" x14ac:dyDescent="0.2">
      <c r="A210" s="206" t="s">
        <v>147</v>
      </c>
      <c r="B210" s="207"/>
      <c r="C210" s="207"/>
      <c r="D210" s="207"/>
      <c r="E210" s="207"/>
      <c r="F210" s="207"/>
      <c r="G210" s="207"/>
      <c r="H210" s="207"/>
      <c r="I210" s="208"/>
      <c r="J210" s="205" t="s">
        <v>232</v>
      </c>
      <c r="K210" s="205"/>
      <c r="L210" s="205"/>
      <c r="M210" s="205" t="s">
        <v>233</v>
      </c>
      <c r="N210" s="205"/>
      <c r="O210" s="205"/>
      <c r="P210" s="205"/>
      <c r="Q210" s="205" t="s">
        <v>234</v>
      </c>
      <c r="R210" s="205"/>
      <c r="S210" s="205"/>
      <c r="T210" s="205" t="s">
        <v>235</v>
      </c>
      <c r="U210" s="205"/>
      <c r="V210" s="205"/>
      <c r="W210" s="205"/>
      <c r="X210" s="205" t="s">
        <v>236</v>
      </c>
      <c r="Y210" s="205"/>
      <c r="Z210" s="205"/>
      <c r="AA210" s="205" t="s">
        <v>237</v>
      </c>
      <c r="AB210" s="205"/>
      <c r="AC210" s="205"/>
      <c r="AD210" s="205"/>
      <c r="AE210" s="205" t="s">
        <v>238</v>
      </c>
      <c r="AF210" s="205"/>
      <c r="AG210" s="205"/>
      <c r="AH210" s="205" t="s">
        <v>239</v>
      </c>
      <c r="AI210" s="205"/>
      <c r="AJ210" s="205"/>
      <c r="AK210" s="205"/>
      <c r="AL210" s="205" t="s">
        <v>240</v>
      </c>
      <c r="AM210" s="205"/>
      <c r="AN210" s="205"/>
      <c r="AO210" s="205" t="s">
        <v>241</v>
      </c>
      <c r="AP210" s="205"/>
      <c r="AQ210" s="205"/>
      <c r="AR210" s="205"/>
    </row>
    <row r="211" spans="1:44" s="6" customFormat="1" ht="12.75" customHeight="1" x14ac:dyDescent="0.2">
      <c r="A211" s="200">
        <v>1</v>
      </c>
      <c r="B211" s="201"/>
      <c r="C211" s="202" t="s">
        <v>177</v>
      </c>
      <c r="D211" s="203"/>
      <c r="E211" s="203"/>
      <c r="F211" s="203"/>
      <c r="G211" s="203"/>
      <c r="H211" s="203"/>
      <c r="I211" s="204"/>
      <c r="J211" s="187">
        <f>+J4</f>
        <v>0</v>
      </c>
      <c r="K211" s="187"/>
      <c r="L211" s="187"/>
      <c r="M211" s="187">
        <f>+J211</f>
        <v>0</v>
      </c>
      <c r="N211" s="187"/>
      <c r="O211" s="187"/>
      <c r="P211" s="187"/>
      <c r="Q211" s="187">
        <f>+AS182</f>
        <v>0</v>
      </c>
      <c r="R211" s="187"/>
      <c r="S211" s="187"/>
      <c r="T211" s="187">
        <f>+M251</f>
        <v>0</v>
      </c>
      <c r="U211" s="187"/>
      <c r="V211" s="187"/>
      <c r="W211" s="187"/>
      <c r="X211" s="187">
        <f>+AZ182</f>
        <v>0</v>
      </c>
      <c r="Y211" s="187"/>
      <c r="Z211" s="187"/>
      <c r="AA211" s="187">
        <f>+T251</f>
        <v>0</v>
      </c>
      <c r="AB211" s="187"/>
      <c r="AC211" s="187"/>
      <c r="AD211" s="187"/>
      <c r="AE211" s="187">
        <f>+BG182</f>
        <v>0</v>
      </c>
      <c r="AF211" s="187"/>
      <c r="AG211" s="187"/>
      <c r="AH211" s="187">
        <f>+AA251</f>
        <v>0</v>
      </c>
      <c r="AI211" s="187"/>
      <c r="AJ211" s="187"/>
      <c r="AK211" s="187"/>
      <c r="AL211" s="187">
        <f>+BN182</f>
        <v>0</v>
      </c>
      <c r="AM211" s="187"/>
      <c r="AN211" s="187"/>
      <c r="AO211" s="187">
        <f>+AH251</f>
        <v>0</v>
      </c>
      <c r="AP211" s="187"/>
      <c r="AQ211" s="187"/>
      <c r="AR211" s="187"/>
    </row>
    <row r="212" spans="1:44" s="6" customFormat="1" ht="12.75" customHeight="1" x14ac:dyDescent="0.2">
      <c r="A212" s="209">
        <f>A211+1.01</f>
        <v>2.0099999999999998</v>
      </c>
      <c r="B212" s="210"/>
      <c r="C212" s="211" t="s">
        <v>179</v>
      </c>
      <c r="D212" s="212"/>
      <c r="E212" s="212"/>
      <c r="F212" s="212"/>
      <c r="G212" s="212"/>
      <c r="H212" s="212"/>
      <c r="I212" s="213"/>
      <c r="J212" s="214">
        <f>ROUND(AT5/12,2)</f>
        <v>0</v>
      </c>
      <c r="K212" s="214"/>
      <c r="L212" s="214"/>
      <c r="M212" s="214">
        <f>J212*12</f>
        <v>0</v>
      </c>
      <c r="N212" s="214"/>
      <c r="O212" s="214"/>
      <c r="P212" s="214"/>
      <c r="Q212" s="214">
        <f>V74/12</f>
        <v>0</v>
      </c>
      <c r="R212" s="214"/>
      <c r="S212" s="214"/>
      <c r="T212" s="214">
        <f>Q212*12</f>
        <v>0</v>
      </c>
      <c r="U212" s="214"/>
      <c r="V212" s="214"/>
      <c r="W212" s="214"/>
      <c r="X212" s="214">
        <f>AL74/12</f>
        <v>0</v>
      </c>
      <c r="Y212" s="214"/>
      <c r="Z212" s="214"/>
      <c r="AA212" s="214">
        <f>X212*12</f>
        <v>0</v>
      </c>
      <c r="AB212" s="214"/>
      <c r="AC212" s="214"/>
      <c r="AD212" s="214"/>
      <c r="AE212" s="214">
        <f>V143/12</f>
        <v>0</v>
      </c>
      <c r="AF212" s="214"/>
      <c r="AG212" s="214"/>
      <c r="AH212" s="214">
        <f>AE212*12</f>
        <v>0</v>
      </c>
      <c r="AI212" s="214"/>
      <c r="AJ212" s="214"/>
      <c r="AK212" s="214"/>
      <c r="AL212" s="214">
        <f>AL143/12</f>
        <v>0</v>
      </c>
      <c r="AM212" s="214"/>
      <c r="AN212" s="214"/>
      <c r="AO212" s="214">
        <f>AL212*12</f>
        <v>0</v>
      </c>
      <c r="AP212" s="214"/>
      <c r="AQ212" s="214"/>
      <c r="AR212" s="214"/>
    </row>
    <row r="213" spans="1:44" s="6" customFormat="1" ht="12.75" customHeight="1" x14ac:dyDescent="0.2">
      <c r="A213" s="209">
        <f>A212+0.01</f>
        <v>2.0199999999999996</v>
      </c>
      <c r="B213" s="210"/>
      <c r="C213" s="211" t="s">
        <v>180</v>
      </c>
      <c r="D213" s="212"/>
      <c r="E213" s="212"/>
      <c r="F213" s="212"/>
      <c r="G213" s="212"/>
      <c r="H213" s="212"/>
      <c r="I213" s="213"/>
      <c r="J213" s="214">
        <f t="shared" ref="J213:J216" si="114">ROUND(AT6/12,2)</f>
        <v>0</v>
      </c>
      <c r="K213" s="214"/>
      <c r="L213" s="214"/>
      <c r="M213" s="214">
        <f>J213*12</f>
        <v>0</v>
      </c>
      <c r="N213" s="214"/>
      <c r="O213" s="214"/>
      <c r="P213" s="214"/>
      <c r="Q213" s="214">
        <f>V75/12</f>
        <v>0</v>
      </c>
      <c r="R213" s="214"/>
      <c r="S213" s="214"/>
      <c r="T213" s="214">
        <f>Q213*12</f>
        <v>0</v>
      </c>
      <c r="U213" s="214"/>
      <c r="V213" s="214"/>
      <c r="W213" s="214"/>
      <c r="X213" s="214">
        <f>AL75/12</f>
        <v>0</v>
      </c>
      <c r="Y213" s="214"/>
      <c r="Z213" s="214"/>
      <c r="AA213" s="214">
        <f>X213*12</f>
        <v>0</v>
      </c>
      <c r="AB213" s="214"/>
      <c r="AC213" s="214"/>
      <c r="AD213" s="214"/>
      <c r="AE213" s="214">
        <f>V144/12</f>
        <v>0</v>
      </c>
      <c r="AF213" s="214"/>
      <c r="AG213" s="214"/>
      <c r="AH213" s="214">
        <f>AE213*12</f>
        <v>0</v>
      </c>
      <c r="AI213" s="214"/>
      <c r="AJ213" s="214"/>
      <c r="AK213" s="214"/>
      <c r="AL213" s="214">
        <f t="shared" ref="AL213:AL249" si="115">AL144/12</f>
        <v>0</v>
      </c>
      <c r="AM213" s="214"/>
      <c r="AN213" s="214"/>
      <c r="AO213" s="214">
        <f>AL213*12</f>
        <v>0</v>
      </c>
      <c r="AP213" s="214"/>
      <c r="AQ213" s="214"/>
      <c r="AR213" s="214"/>
    </row>
    <row r="214" spans="1:44" s="6" customFormat="1" ht="12.75" customHeight="1" x14ac:dyDescent="0.2">
      <c r="A214" s="209">
        <f>A213+0.01</f>
        <v>2.0299999999999994</v>
      </c>
      <c r="B214" s="210"/>
      <c r="C214" s="211" t="s">
        <v>181</v>
      </c>
      <c r="D214" s="212"/>
      <c r="E214" s="212"/>
      <c r="F214" s="212"/>
      <c r="G214" s="212"/>
      <c r="H214" s="212"/>
      <c r="I214" s="213"/>
      <c r="J214" s="214">
        <f t="shared" si="114"/>
        <v>0</v>
      </c>
      <c r="K214" s="214"/>
      <c r="L214" s="214"/>
      <c r="M214" s="214">
        <f>J214*12</f>
        <v>0</v>
      </c>
      <c r="N214" s="214"/>
      <c r="O214" s="214"/>
      <c r="P214" s="214"/>
      <c r="Q214" s="214">
        <f>V76/12</f>
        <v>0</v>
      </c>
      <c r="R214" s="214"/>
      <c r="S214" s="214"/>
      <c r="T214" s="214">
        <f>Q214*12</f>
        <v>0</v>
      </c>
      <c r="U214" s="214"/>
      <c r="V214" s="214"/>
      <c r="W214" s="214"/>
      <c r="X214" s="214">
        <f>AL76/12</f>
        <v>0</v>
      </c>
      <c r="Y214" s="214"/>
      <c r="Z214" s="214"/>
      <c r="AA214" s="214">
        <f>X214*12</f>
        <v>0</v>
      </c>
      <c r="AB214" s="214"/>
      <c r="AC214" s="214"/>
      <c r="AD214" s="214"/>
      <c r="AE214" s="214">
        <f>V145/12</f>
        <v>0</v>
      </c>
      <c r="AF214" s="214"/>
      <c r="AG214" s="214"/>
      <c r="AH214" s="214">
        <f>AE214*12</f>
        <v>0</v>
      </c>
      <c r="AI214" s="214"/>
      <c r="AJ214" s="214"/>
      <c r="AK214" s="214"/>
      <c r="AL214" s="214">
        <f t="shared" si="115"/>
        <v>0</v>
      </c>
      <c r="AM214" s="214"/>
      <c r="AN214" s="214"/>
      <c r="AO214" s="214">
        <f>AL214*12</f>
        <v>0</v>
      </c>
      <c r="AP214" s="214"/>
      <c r="AQ214" s="214"/>
      <c r="AR214" s="214"/>
    </row>
    <row r="215" spans="1:44" s="6" customFormat="1" ht="12.75" customHeight="1" x14ac:dyDescent="0.2">
      <c r="A215" s="209">
        <f>A214+0.01</f>
        <v>2.0399999999999991</v>
      </c>
      <c r="B215" s="210"/>
      <c r="C215" s="211" t="s">
        <v>182</v>
      </c>
      <c r="D215" s="212"/>
      <c r="E215" s="212"/>
      <c r="F215" s="212"/>
      <c r="G215" s="212"/>
      <c r="H215" s="212"/>
      <c r="I215" s="213"/>
      <c r="J215" s="214">
        <f t="shared" si="114"/>
        <v>0</v>
      </c>
      <c r="K215" s="214"/>
      <c r="L215" s="214"/>
      <c r="M215" s="214">
        <f>J215*12</f>
        <v>0</v>
      </c>
      <c r="N215" s="214"/>
      <c r="O215" s="214"/>
      <c r="P215" s="214"/>
      <c r="Q215" s="214">
        <f>V77/12</f>
        <v>0</v>
      </c>
      <c r="R215" s="214"/>
      <c r="S215" s="214"/>
      <c r="T215" s="214">
        <f>Q215*12</f>
        <v>0</v>
      </c>
      <c r="U215" s="214"/>
      <c r="V215" s="214"/>
      <c r="W215" s="214"/>
      <c r="X215" s="214">
        <f>AL77/12</f>
        <v>0</v>
      </c>
      <c r="Y215" s="214"/>
      <c r="Z215" s="214"/>
      <c r="AA215" s="214">
        <f>X215*12</f>
        <v>0</v>
      </c>
      <c r="AB215" s="214"/>
      <c r="AC215" s="214"/>
      <c r="AD215" s="214"/>
      <c r="AE215" s="214">
        <f>V146/12</f>
        <v>0</v>
      </c>
      <c r="AF215" s="214"/>
      <c r="AG215" s="214"/>
      <c r="AH215" s="214">
        <f>AE215*12</f>
        <v>0</v>
      </c>
      <c r="AI215" s="214"/>
      <c r="AJ215" s="214"/>
      <c r="AK215" s="214"/>
      <c r="AL215" s="214">
        <f t="shared" si="115"/>
        <v>0</v>
      </c>
      <c r="AM215" s="214"/>
      <c r="AN215" s="214"/>
      <c r="AO215" s="214">
        <f>AL215*12</f>
        <v>0</v>
      </c>
      <c r="AP215" s="214"/>
      <c r="AQ215" s="214"/>
      <c r="AR215" s="214"/>
    </row>
    <row r="216" spans="1:44" s="6" customFormat="1" ht="12.75" customHeight="1" x14ac:dyDescent="0.2">
      <c r="A216" s="209">
        <f>A215+0.01</f>
        <v>2.0499999999999989</v>
      </c>
      <c r="B216" s="210"/>
      <c r="C216" s="211" t="s">
        <v>183</v>
      </c>
      <c r="D216" s="212"/>
      <c r="E216" s="212"/>
      <c r="F216" s="212"/>
      <c r="G216" s="212"/>
      <c r="H216" s="212"/>
      <c r="I216" s="213"/>
      <c r="J216" s="214">
        <f t="shared" si="114"/>
        <v>0</v>
      </c>
      <c r="K216" s="214"/>
      <c r="L216" s="214"/>
      <c r="M216" s="214">
        <f>J216*12</f>
        <v>0</v>
      </c>
      <c r="N216" s="214"/>
      <c r="O216" s="214"/>
      <c r="P216" s="214"/>
      <c r="Q216" s="214">
        <f>V78/12</f>
        <v>0</v>
      </c>
      <c r="R216" s="214"/>
      <c r="S216" s="214"/>
      <c r="T216" s="214">
        <f>Q216*12</f>
        <v>0</v>
      </c>
      <c r="U216" s="214"/>
      <c r="V216" s="214"/>
      <c r="W216" s="214"/>
      <c r="X216" s="214">
        <f>AL78/12</f>
        <v>0</v>
      </c>
      <c r="Y216" s="214"/>
      <c r="Z216" s="214"/>
      <c r="AA216" s="214">
        <f>X216*12</f>
        <v>0</v>
      </c>
      <c r="AB216" s="214"/>
      <c r="AC216" s="214"/>
      <c r="AD216" s="214"/>
      <c r="AE216" s="214">
        <f>V147/12</f>
        <v>0</v>
      </c>
      <c r="AF216" s="214"/>
      <c r="AG216" s="214"/>
      <c r="AH216" s="214">
        <f>AE216*12</f>
        <v>0</v>
      </c>
      <c r="AI216" s="214"/>
      <c r="AJ216" s="214"/>
      <c r="AK216" s="214"/>
      <c r="AL216" s="214">
        <f t="shared" si="115"/>
        <v>0</v>
      </c>
      <c r="AM216" s="214"/>
      <c r="AN216" s="214"/>
      <c r="AO216" s="214">
        <f>AL216*12</f>
        <v>0</v>
      </c>
      <c r="AP216" s="214"/>
      <c r="AQ216" s="214"/>
      <c r="AR216" s="214"/>
    </row>
    <row r="217" spans="1:44" s="6" customFormat="1" ht="12.75" customHeight="1" x14ac:dyDescent="0.2">
      <c r="A217" s="200">
        <f>+A211+1</f>
        <v>2</v>
      </c>
      <c r="B217" s="201"/>
      <c r="C217" s="202" t="s">
        <v>178</v>
      </c>
      <c r="D217" s="203"/>
      <c r="E217" s="203"/>
      <c r="F217" s="203"/>
      <c r="G217" s="203"/>
      <c r="H217" s="203"/>
      <c r="I217" s="204"/>
      <c r="J217" s="187">
        <f>SUM(J212:L216)</f>
        <v>0</v>
      </c>
      <c r="K217" s="187"/>
      <c r="L217" s="187"/>
      <c r="M217" s="187">
        <f>SUM(M212:P216)</f>
        <v>0</v>
      </c>
      <c r="N217" s="187"/>
      <c r="O217" s="187"/>
      <c r="P217" s="187"/>
      <c r="Q217" s="187">
        <f>SUM(Q212:S216)</f>
        <v>0</v>
      </c>
      <c r="R217" s="187"/>
      <c r="S217" s="187"/>
      <c r="T217" s="187">
        <f>SUM(T212:W216)</f>
        <v>0</v>
      </c>
      <c r="U217" s="187"/>
      <c r="V217" s="187"/>
      <c r="W217" s="187"/>
      <c r="X217" s="187">
        <f>SUM(X212:Z216)</f>
        <v>0</v>
      </c>
      <c r="Y217" s="187"/>
      <c r="Z217" s="187"/>
      <c r="AA217" s="187">
        <f>SUM(AA212:AD216)</f>
        <v>0</v>
      </c>
      <c r="AB217" s="187"/>
      <c r="AC217" s="187"/>
      <c r="AD217" s="187"/>
      <c r="AE217" s="187">
        <f>SUM(AE212:AG216)</f>
        <v>0</v>
      </c>
      <c r="AF217" s="187"/>
      <c r="AG217" s="187"/>
      <c r="AH217" s="187">
        <f>SUM(AH212:AK216)</f>
        <v>0</v>
      </c>
      <c r="AI217" s="187"/>
      <c r="AJ217" s="187"/>
      <c r="AK217" s="187"/>
      <c r="AL217" s="187">
        <f>SUM(AL212:AN216)</f>
        <v>0</v>
      </c>
      <c r="AM217" s="187"/>
      <c r="AN217" s="187"/>
      <c r="AO217" s="187">
        <f>SUM(AO212:AR216)</f>
        <v>0</v>
      </c>
      <c r="AP217" s="187"/>
      <c r="AQ217" s="187"/>
      <c r="AR217" s="187"/>
    </row>
    <row r="218" spans="1:44" s="6" customFormat="1" ht="12.75" customHeight="1" x14ac:dyDescent="0.2">
      <c r="A218" s="209">
        <f>A217+1.01</f>
        <v>3.01</v>
      </c>
      <c r="B218" s="210"/>
      <c r="C218" s="211" t="s">
        <v>185</v>
      </c>
      <c r="D218" s="212"/>
      <c r="E218" s="212"/>
      <c r="F218" s="212"/>
      <c r="G218" s="212"/>
      <c r="H218" s="212"/>
      <c r="I218" s="213"/>
      <c r="J218" s="214">
        <f t="shared" ref="J218:J234" si="116">ROUND(AT11/12,2)</f>
        <v>0</v>
      </c>
      <c r="K218" s="214"/>
      <c r="L218" s="214"/>
      <c r="M218" s="214">
        <f t="shared" ref="M218:M234" si="117">J218*12</f>
        <v>0</v>
      </c>
      <c r="N218" s="214"/>
      <c r="O218" s="214"/>
      <c r="P218" s="214"/>
      <c r="Q218" s="214">
        <f>V80/12</f>
        <v>0</v>
      </c>
      <c r="R218" s="214"/>
      <c r="S218" s="214"/>
      <c r="T218" s="214">
        <f t="shared" ref="T218:T234" si="118">Q218*12</f>
        <v>0</v>
      </c>
      <c r="U218" s="214"/>
      <c r="V218" s="214"/>
      <c r="W218" s="214"/>
      <c r="X218" s="214">
        <f>AL80/12</f>
        <v>0</v>
      </c>
      <c r="Y218" s="214"/>
      <c r="Z218" s="214"/>
      <c r="AA218" s="214">
        <f t="shared" ref="AA218:AA234" si="119">X218*12</f>
        <v>0</v>
      </c>
      <c r="AB218" s="214"/>
      <c r="AC218" s="214"/>
      <c r="AD218" s="214"/>
      <c r="AE218" s="214">
        <f>V149/12</f>
        <v>0</v>
      </c>
      <c r="AF218" s="214"/>
      <c r="AG218" s="214"/>
      <c r="AH218" s="214">
        <f t="shared" ref="AH218:AH234" si="120">AE218*12</f>
        <v>0</v>
      </c>
      <c r="AI218" s="214"/>
      <c r="AJ218" s="214"/>
      <c r="AK218" s="214"/>
      <c r="AL218" s="214">
        <f t="shared" si="115"/>
        <v>0</v>
      </c>
      <c r="AM218" s="214"/>
      <c r="AN218" s="214"/>
      <c r="AO218" s="214">
        <f t="shared" ref="AO218:AO234" si="121">AL218*12</f>
        <v>0</v>
      </c>
      <c r="AP218" s="214"/>
      <c r="AQ218" s="214"/>
      <c r="AR218" s="214"/>
    </row>
    <row r="219" spans="1:44" s="6" customFormat="1" ht="12.75" customHeight="1" x14ac:dyDescent="0.2">
      <c r="A219" s="209">
        <f t="shared" ref="A219:A234" si="122">A218+0.01</f>
        <v>3.0199999999999996</v>
      </c>
      <c r="B219" s="210"/>
      <c r="C219" s="211" t="s">
        <v>186</v>
      </c>
      <c r="D219" s="212"/>
      <c r="E219" s="212"/>
      <c r="F219" s="212"/>
      <c r="G219" s="212"/>
      <c r="H219" s="212"/>
      <c r="I219" s="213"/>
      <c r="J219" s="214">
        <f t="shared" si="116"/>
        <v>0</v>
      </c>
      <c r="K219" s="214"/>
      <c r="L219" s="214"/>
      <c r="M219" s="214">
        <f t="shared" si="117"/>
        <v>0</v>
      </c>
      <c r="N219" s="214"/>
      <c r="O219" s="214"/>
      <c r="P219" s="214"/>
      <c r="Q219" s="214">
        <f t="shared" ref="Q219:Q234" si="123">V81/12</f>
        <v>0</v>
      </c>
      <c r="R219" s="214"/>
      <c r="S219" s="214"/>
      <c r="T219" s="214">
        <f t="shared" si="118"/>
        <v>0</v>
      </c>
      <c r="U219" s="214"/>
      <c r="V219" s="214"/>
      <c r="W219" s="214"/>
      <c r="X219" s="214">
        <f t="shared" ref="X219:X234" si="124">AL81/12</f>
        <v>0</v>
      </c>
      <c r="Y219" s="214"/>
      <c r="Z219" s="214"/>
      <c r="AA219" s="214">
        <f t="shared" si="119"/>
        <v>0</v>
      </c>
      <c r="AB219" s="214"/>
      <c r="AC219" s="214"/>
      <c r="AD219" s="214"/>
      <c r="AE219" s="214">
        <f t="shared" ref="AE219:AE234" si="125">V150/12</f>
        <v>0</v>
      </c>
      <c r="AF219" s="214"/>
      <c r="AG219" s="214"/>
      <c r="AH219" s="214">
        <f t="shared" si="120"/>
        <v>0</v>
      </c>
      <c r="AI219" s="214"/>
      <c r="AJ219" s="214"/>
      <c r="AK219" s="214"/>
      <c r="AL219" s="214">
        <f t="shared" si="115"/>
        <v>0</v>
      </c>
      <c r="AM219" s="214"/>
      <c r="AN219" s="214"/>
      <c r="AO219" s="214">
        <f t="shared" si="121"/>
        <v>0</v>
      </c>
      <c r="AP219" s="214"/>
      <c r="AQ219" s="214"/>
      <c r="AR219" s="214"/>
    </row>
    <row r="220" spans="1:44" s="6" customFormat="1" ht="12.75" customHeight="1" x14ac:dyDescent="0.2">
      <c r="A220" s="209">
        <f t="shared" si="122"/>
        <v>3.0299999999999994</v>
      </c>
      <c r="B220" s="210"/>
      <c r="C220" s="211" t="s">
        <v>187</v>
      </c>
      <c r="D220" s="212"/>
      <c r="E220" s="212"/>
      <c r="F220" s="212"/>
      <c r="G220" s="212"/>
      <c r="H220" s="212"/>
      <c r="I220" s="213"/>
      <c r="J220" s="214">
        <f t="shared" si="116"/>
        <v>0</v>
      </c>
      <c r="K220" s="214"/>
      <c r="L220" s="214"/>
      <c r="M220" s="214">
        <f t="shared" si="117"/>
        <v>0</v>
      </c>
      <c r="N220" s="214"/>
      <c r="O220" s="214"/>
      <c r="P220" s="214"/>
      <c r="Q220" s="214">
        <f t="shared" si="123"/>
        <v>0</v>
      </c>
      <c r="R220" s="214"/>
      <c r="S220" s="214"/>
      <c r="T220" s="214">
        <f t="shared" si="118"/>
        <v>0</v>
      </c>
      <c r="U220" s="214"/>
      <c r="V220" s="214"/>
      <c r="W220" s="214"/>
      <c r="X220" s="214">
        <f t="shared" si="124"/>
        <v>0</v>
      </c>
      <c r="Y220" s="214"/>
      <c r="Z220" s="214"/>
      <c r="AA220" s="214">
        <f t="shared" si="119"/>
        <v>0</v>
      </c>
      <c r="AB220" s="214"/>
      <c r="AC220" s="214"/>
      <c r="AD220" s="214"/>
      <c r="AE220" s="214">
        <f t="shared" si="125"/>
        <v>0</v>
      </c>
      <c r="AF220" s="214"/>
      <c r="AG220" s="214"/>
      <c r="AH220" s="214">
        <f t="shared" si="120"/>
        <v>0</v>
      </c>
      <c r="AI220" s="214"/>
      <c r="AJ220" s="214"/>
      <c r="AK220" s="214"/>
      <c r="AL220" s="214">
        <f t="shared" si="115"/>
        <v>0</v>
      </c>
      <c r="AM220" s="214"/>
      <c r="AN220" s="214"/>
      <c r="AO220" s="214">
        <f t="shared" si="121"/>
        <v>0</v>
      </c>
      <c r="AP220" s="214"/>
      <c r="AQ220" s="214"/>
      <c r="AR220" s="214"/>
    </row>
    <row r="221" spans="1:44" s="6" customFormat="1" ht="12.75" customHeight="1" x14ac:dyDescent="0.2">
      <c r="A221" s="209">
        <f t="shared" si="122"/>
        <v>3.0399999999999991</v>
      </c>
      <c r="B221" s="210"/>
      <c r="C221" s="211" t="s">
        <v>188</v>
      </c>
      <c r="D221" s="212"/>
      <c r="E221" s="212"/>
      <c r="F221" s="212"/>
      <c r="G221" s="212"/>
      <c r="H221" s="212"/>
      <c r="I221" s="213"/>
      <c r="J221" s="214">
        <f t="shared" si="116"/>
        <v>0</v>
      </c>
      <c r="K221" s="214"/>
      <c r="L221" s="214"/>
      <c r="M221" s="214">
        <f t="shared" si="117"/>
        <v>0</v>
      </c>
      <c r="N221" s="214"/>
      <c r="O221" s="214"/>
      <c r="P221" s="214"/>
      <c r="Q221" s="214">
        <f t="shared" si="123"/>
        <v>0</v>
      </c>
      <c r="R221" s="214"/>
      <c r="S221" s="214"/>
      <c r="T221" s="214">
        <f t="shared" si="118"/>
        <v>0</v>
      </c>
      <c r="U221" s="214"/>
      <c r="V221" s="214"/>
      <c r="W221" s="214"/>
      <c r="X221" s="214">
        <f t="shared" si="124"/>
        <v>0</v>
      </c>
      <c r="Y221" s="214"/>
      <c r="Z221" s="214"/>
      <c r="AA221" s="214">
        <f t="shared" si="119"/>
        <v>0</v>
      </c>
      <c r="AB221" s="214"/>
      <c r="AC221" s="214"/>
      <c r="AD221" s="214"/>
      <c r="AE221" s="214">
        <f t="shared" si="125"/>
        <v>0</v>
      </c>
      <c r="AF221" s="214"/>
      <c r="AG221" s="214"/>
      <c r="AH221" s="214">
        <f t="shared" si="120"/>
        <v>0</v>
      </c>
      <c r="AI221" s="214"/>
      <c r="AJ221" s="214"/>
      <c r="AK221" s="214"/>
      <c r="AL221" s="214">
        <f t="shared" si="115"/>
        <v>0</v>
      </c>
      <c r="AM221" s="214"/>
      <c r="AN221" s="214"/>
      <c r="AO221" s="214">
        <f t="shared" si="121"/>
        <v>0</v>
      </c>
      <c r="AP221" s="214"/>
      <c r="AQ221" s="214"/>
      <c r="AR221" s="214"/>
    </row>
    <row r="222" spans="1:44" s="6" customFormat="1" ht="12.75" customHeight="1" x14ac:dyDescent="0.2">
      <c r="A222" s="209">
        <f t="shared" si="122"/>
        <v>3.0499999999999989</v>
      </c>
      <c r="B222" s="210"/>
      <c r="C222" s="211" t="s">
        <v>189</v>
      </c>
      <c r="D222" s="212"/>
      <c r="E222" s="212"/>
      <c r="F222" s="212"/>
      <c r="G222" s="212"/>
      <c r="H222" s="212"/>
      <c r="I222" s="213"/>
      <c r="J222" s="214">
        <f t="shared" si="116"/>
        <v>0</v>
      </c>
      <c r="K222" s="214"/>
      <c r="L222" s="214"/>
      <c r="M222" s="214">
        <f t="shared" si="117"/>
        <v>0</v>
      </c>
      <c r="N222" s="214"/>
      <c r="O222" s="214"/>
      <c r="P222" s="214"/>
      <c r="Q222" s="214">
        <f t="shared" si="123"/>
        <v>0</v>
      </c>
      <c r="R222" s="214"/>
      <c r="S222" s="214"/>
      <c r="T222" s="214">
        <f t="shared" si="118"/>
        <v>0</v>
      </c>
      <c r="U222" s="214"/>
      <c r="V222" s="214"/>
      <c r="W222" s="214"/>
      <c r="X222" s="214">
        <f t="shared" si="124"/>
        <v>0</v>
      </c>
      <c r="Y222" s="214"/>
      <c r="Z222" s="214"/>
      <c r="AA222" s="214">
        <f t="shared" si="119"/>
        <v>0</v>
      </c>
      <c r="AB222" s="214"/>
      <c r="AC222" s="214"/>
      <c r="AD222" s="214"/>
      <c r="AE222" s="214">
        <f t="shared" si="125"/>
        <v>0</v>
      </c>
      <c r="AF222" s="214"/>
      <c r="AG222" s="214"/>
      <c r="AH222" s="214">
        <f t="shared" si="120"/>
        <v>0</v>
      </c>
      <c r="AI222" s="214"/>
      <c r="AJ222" s="214"/>
      <c r="AK222" s="214"/>
      <c r="AL222" s="214">
        <f t="shared" si="115"/>
        <v>0</v>
      </c>
      <c r="AM222" s="214"/>
      <c r="AN222" s="214"/>
      <c r="AO222" s="214">
        <f t="shared" si="121"/>
        <v>0</v>
      </c>
      <c r="AP222" s="214"/>
      <c r="AQ222" s="214"/>
      <c r="AR222" s="214"/>
    </row>
    <row r="223" spans="1:44" s="6" customFormat="1" ht="12.75" customHeight="1" x14ac:dyDescent="0.2">
      <c r="A223" s="209">
        <f t="shared" si="122"/>
        <v>3.0599999999999987</v>
      </c>
      <c r="B223" s="210"/>
      <c r="C223" s="211" t="s">
        <v>190</v>
      </c>
      <c r="D223" s="212"/>
      <c r="E223" s="212"/>
      <c r="F223" s="212"/>
      <c r="G223" s="212"/>
      <c r="H223" s="212"/>
      <c r="I223" s="213"/>
      <c r="J223" s="214">
        <f t="shared" si="116"/>
        <v>0</v>
      </c>
      <c r="K223" s="214"/>
      <c r="L223" s="214"/>
      <c r="M223" s="214">
        <f t="shared" si="117"/>
        <v>0</v>
      </c>
      <c r="N223" s="214"/>
      <c r="O223" s="214"/>
      <c r="P223" s="214"/>
      <c r="Q223" s="214">
        <f t="shared" si="123"/>
        <v>0</v>
      </c>
      <c r="R223" s="214"/>
      <c r="S223" s="214"/>
      <c r="T223" s="214">
        <f t="shared" si="118"/>
        <v>0</v>
      </c>
      <c r="U223" s="214"/>
      <c r="V223" s="214"/>
      <c r="W223" s="214"/>
      <c r="X223" s="214">
        <f t="shared" si="124"/>
        <v>0</v>
      </c>
      <c r="Y223" s="214"/>
      <c r="Z223" s="214"/>
      <c r="AA223" s="214">
        <f t="shared" si="119"/>
        <v>0</v>
      </c>
      <c r="AB223" s="214"/>
      <c r="AC223" s="214"/>
      <c r="AD223" s="214"/>
      <c r="AE223" s="214">
        <f t="shared" si="125"/>
        <v>0</v>
      </c>
      <c r="AF223" s="214"/>
      <c r="AG223" s="214"/>
      <c r="AH223" s="214">
        <f t="shared" si="120"/>
        <v>0</v>
      </c>
      <c r="AI223" s="214"/>
      <c r="AJ223" s="214"/>
      <c r="AK223" s="214"/>
      <c r="AL223" s="214">
        <f t="shared" si="115"/>
        <v>0</v>
      </c>
      <c r="AM223" s="214"/>
      <c r="AN223" s="214"/>
      <c r="AO223" s="214">
        <f t="shared" si="121"/>
        <v>0</v>
      </c>
      <c r="AP223" s="214"/>
      <c r="AQ223" s="214"/>
      <c r="AR223" s="214"/>
    </row>
    <row r="224" spans="1:44" s="6" customFormat="1" ht="12.75" customHeight="1" x14ac:dyDescent="0.2">
      <c r="A224" s="209">
        <f t="shared" si="122"/>
        <v>3.0699999999999985</v>
      </c>
      <c r="B224" s="210"/>
      <c r="C224" s="211" t="s">
        <v>191</v>
      </c>
      <c r="D224" s="212"/>
      <c r="E224" s="212"/>
      <c r="F224" s="212"/>
      <c r="G224" s="212"/>
      <c r="H224" s="212"/>
      <c r="I224" s="213"/>
      <c r="J224" s="214">
        <f t="shared" si="116"/>
        <v>0</v>
      </c>
      <c r="K224" s="214"/>
      <c r="L224" s="214"/>
      <c r="M224" s="214">
        <f t="shared" si="117"/>
        <v>0</v>
      </c>
      <c r="N224" s="214"/>
      <c r="O224" s="214"/>
      <c r="P224" s="214"/>
      <c r="Q224" s="214">
        <f t="shared" si="123"/>
        <v>0</v>
      </c>
      <c r="R224" s="214"/>
      <c r="S224" s="214"/>
      <c r="T224" s="214">
        <f t="shared" si="118"/>
        <v>0</v>
      </c>
      <c r="U224" s="214"/>
      <c r="V224" s="214"/>
      <c r="W224" s="214"/>
      <c r="X224" s="214">
        <f t="shared" si="124"/>
        <v>0</v>
      </c>
      <c r="Y224" s="214"/>
      <c r="Z224" s="214"/>
      <c r="AA224" s="214">
        <f t="shared" si="119"/>
        <v>0</v>
      </c>
      <c r="AB224" s="214"/>
      <c r="AC224" s="214"/>
      <c r="AD224" s="214"/>
      <c r="AE224" s="214">
        <f t="shared" si="125"/>
        <v>0</v>
      </c>
      <c r="AF224" s="214"/>
      <c r="AG224" s="214"/>
      <c r="AH224" s="214">
        <f t="shared" si="120"/>
        <v>0</v>
      </c>
      <c r="AI224" s="214"/>
      <c r="AJ224" s="214"/>
      <c r="AK224" s="214"/>
      <c r="AL224" s="214">
        <f t="shared" si="115"/>
        <v>0</v>
      </c>
      <c r="AM224" s="214"/>
      <c r="AN224" s="214"/>
      <c r="AO224" s="214">
        <f t="shared" si="121"/>
        <v>0</v>
      </c>
      <c r="AP224" s="214"/>
      <c r="AQ224" s="214"/>
      <c r="AR224" s="214"/>
    </row>
    <row r="225" spans="1:44" s="6" customFormat="1" ht="12.75" customHeight="1" x14ac:dyDescent="0.2">
      <c r="A225" s="209">
        <f t="shared" si="122"/>
        <v>3.0799999999999983</v>
      </c>
      <c r="B225" s="210"/>
      <c r="C225" s="211" t="s">
        <v>192</v>
      </c>
      <c r="D225" s="212"/>
      <c r="E225" s="212"/>
      <c r="F225" s="212"/>
      <c r="G225" s="212"/>
      <c r="H225" s="212"/>
      <c r="I225" s="213"/>
      <c r="J225" s="214">
        <f t="shared" si="116"/>
        <v>0</v>
      </c>
      <c r="K225" s="214"/>
      <c r="L225" s="214"/>
      <c r="M225" s="214">
        <f t="shared" si="117"/>
        <v>0</v>
      </c>
      <c r="N225" s="214"/>
      <c r="O225" s="214"/>
      <c r="P225" s="214"/>
      <c r="Q225" s="214">
        <f t="shared" si="123"/>
        <v>0</v>
      </c>
      <c r="R225" s="214"/>
      <c r="S225" s="214"/>
      <c r="T225" s="214">
        <f t="shared" si="118"/>
        <v>0</v>
      </c>
      <c r="U225" s="214"/>
      <c r="V225" s="214"/>
      <c r="W225" s="214"/>
      <c r="X225" s="214">
        <f t="shared" si="124"/>
        <v>0</v>
      </c>
      <c r="Y225" s="214"/>
      <c r="Z225" s="214"/>
      <c r="AA225" s="214">
        <f t="shared" si="119"/>
        <v>0</v>
      </c>
      <c r="AB225" s="214"/>
      <c r="AC225" s="214"/>
      <c r="AD225" s="214"/>
      <c r="AE225" s="214">
        <f t="shared" si="125"/>
        <v>0</v>
      </c>
      <c r="AF225" s="214"/>
      <c r="AG225" s="214"/>
      <c r="AH225" s="214">
        <f t="shared" si="120"/>
        <v>0</v>
      </c>
      <c r="AI225" s="214"/>
      <c r="AJ225" s="214"/>
      <c r="AK225" s="214"/>
      <c r="AL225" s="214">
        <f t="shared" si="115"/>
        <v>0</v>
      </c>
      <c r="AM225" s="214"/>
      <c r="AN225" s="214"/>
      <c r="AO225" s="214">
        <f t="shared" si="121"/>
        <v>0</v>
      </c>
      <c r="AP225" s="214"/>
      <c r="AQ225" s="214"/>
      <c r="AR225" s="214"/>
    </row>
    <row r="226" spans="1:44" s="6" customFormat="1" ht="12.75" customHeight="1" x14ac:dyDescent="0.2">
      <c r="A226" s="209">
        <f t="shared" si="122"/>
        <v>3.0899999999999981</v>
      </c>
      <c r="B226" s="210"/>
      <c r="C226" s="211" t="s">
        <v>193</v>
      </c>
      <c r="D226" s="212"/>
      <c r="E226" s="212"/>
      <c r="F226" s="212"/>
      <c r="G226" s="212"/>
      <c r="H226" s="212"/>
      <c r="I226" s="213"/>
      <c r="J226" s="214">
        <f t="shared" si="116"/>
        <v>0</v>
      </c>
      <c r="K226" s="214"/>
      <c r="L226" s="214"/>
      <c r="M226" s="214">
        <f t="shared" si="117"/>
        <v>0</v>
      </c>
      <c r="N226" s="214"/>
      <c r="O226" s="214"/>
      <c r="P226" s="214"/>
      <c r="Q226" s="214">
        <f t="shared" si="123"/>
        <v>0</v>
      </c>
      <c r="R226" s="214"/>
      <c r="S226" s="214"/>
      <c r="T226" s="214">
        <f t="shared" si="118"/>
        <v>0</v>
      </c>
      <c r="U226" s="214"/>
      <c r="V226" s="214"/>
      <c r="W226" s="214"/>
      <c r="X226" s="214">
        <f t="shared" si="124"/>
        <v>0</v>
      </c>
      <c r="Y226" s="214"/>
      <c r="Z226" s="214"/>
      <c r="AA226" s="214">
        <f t="shared" si="119"/>
        <v>0</v>
      </c>
      <c r="AB226" s="214"/>
      <c r="AC226" s="214"/>
      <c r="AD226" s="214"/>
      <c r="AE226" s="214">
        <f t="shared" si="125"/>
        <v>0</v>
      </c>
      <c r="AF226" s="214"/>
      <c r="AG226" s="214"/>
      <c r="AH226" s="214">
        <f t="shared" si="120"/>
        <v>0</v>
      </c>
      <c r="AI226" s="214"/>
      <c r="AJ226" s="214"/>
      <c r="AK226" s="214"/>
      <c r="AL226" s="214">
        <f t="shared" si="115"/>
        <v>0</v>
      </c>
      <c r="AM226" s="214"/>
      <c r="AN226" s="214"/>
      <c r="AO226" s="214">
        <f t="shared" si="121"/>
        <v>0</v>
      </c>
      <c r="AP226" s="214"/>
      <c r="AQ226" s="214"/>
      <c r="AR226" s="214"/>
    </row>
    <row r="227" spans="1:44" s="6" customFormat="1" ht="12.75" customHeight="1" x14ac:dyDescent="0.2">
      <c r="A227" s="209">
        <f t="shared" si="122"/>
        <v>3.0999999999999979</v>
      </c>
      <c r="B227" s="210"/>
      <c r="C227" s="211" t="s">
        <v>194</v>
      </c>
      <c r="D227" s="212"/>
      <c r="E227" s="212"/>
      <c r="F227" s="212"/>
      <c r="G227" s="212"/>
      <c r="H227" s="212"/>
      <c r="I227" s="213"/>
      <c r="J227" s="214">
        <f t="shared" si="116"/>
        <v>0</v>
      </c>
      <c r="K227" s="214"/>
      <c r="L227" s="214"/>
      <c r="M227" s="214">
        <f t="shared" si="117"/>
        <v>0</v>
      </c>
      <c r="N227" s="214"/>
      <c r="O227" s="214"/>
      <c r="P227" s="214"/>
      <c r="Q227" s="214">
        <f t="shared" si="123"/>
        <v>0</v>
      </c>
      <c r="R227" s="214"/>
      <c r="S227" s="214"/>
      <c r="T227" s="214">
        <f t="shared" si="118"/>
        <v>0</v>
      </c>
      <c r="U227" s="214"/>
      <c r="V227" s="214"/>
      <c r="W227" s="214"/>
      <c r="X227" s="214">
        <f t="shared" si="124"/>
        <v>0</v>
      </c>
      <c r="Y227" s="214"/>
      <c r="Z227" s="214"/>
      <c r="AA227" s="214">
        <f t="shared" si="119"/>
        <v>0</v>
      </c>
      <c r="AB227" s="214"/>
      <c r="AC227" s="214"/>
      <c r="AD227" s="214"/>
      <c r="AE227" s="214">
        <f t="shared" si="125"/>
        <v>0</v>
      </c>
      <c r="AF227" s="214"/>
      <c r="AG227" s="214"/>
      <c r="AH227" s="214">
        <f t="shared" si="120"/>
        <v>0</v>
      </c>
      <c r="AI227" s="214"/>
      <c r="AJ227" s="214"/>
      <c r="AK227" s="214"/>
      <c r="AL227" s="214">
        <f t="shared" si="115"/>
        <v>0</v>
      </c>
      <c r="AM227" s="214"/>
      <c r="AN227" s="214"/>
      <c r="AO227" s="214">
        <f t="shared" si="121"/>
        <v>0</v>
      </c>
      <c r="AP227" s="214"/>
      <c r="AQ227" s="214"/>
      <c r="AR227" s="214"/>
    </row>
    <row r="228" spans="1:44" s="6" customFormat="1" ht="12.75" customHeight="1" x14ac:dyDescent="0.2">
      <c r="A228" s="209">
        <f t="shared" si="122"/>
        <v>3.1099999999999977</v>
      </c>
      <c r="B228" s="210"/>
      <c r="C228" s="211" t="s">
        <v>195</v>
      </c>
      <c r="D228" s="212"/>
      <c r="E228" s="212"/>
      <c r="F228" s="212"/>
      <c r="G228" s="212"/>
      <c r="H228" s="212"/>
      <c r="I228" s="213"/>
      <c r="J228" s="214">
        <f t="shared" si="116"/>
        <v>0</v>
      </c>
      <c r="K228" s="214"/>
      <c r="L228" s="214"/>
      <c r="M228" s="214">
        <f t="shared" si="117"/>
        <v>0</v>
      </c>
      <c r="N228" s="214"/>
      <c r="O228" s="214"/>
      <c r="P228" s="214"/>
      <c r="Q228" s="214">
        <f t="shared" si="123"/>
        <v>0</v>
      </c>
      <c r="R228" s="214"/>
      <c r="S228" s="214"/>
      <c r="T228" s="214">
        <f t="shared" si="118"/>
        <v>0</v>
      </c>
      <c r="U228" s="214"/>
      <c r="V228" s="214"/>
      <c r="W228" s="214"/>
      <c r="X228" s="214">
        <f t="shared" si="124"/>
        <v>0</v>
      </c>
      <c r="Y228" s="214"/>
      <c r="Z228" s="214"/>
      <c r="AA228" s="214">
        <f t="shared" si="119"/>
        <v>0</v>
      </c>
      <c r="AB228" s="214"/>
      <c r="AC228" s="214"/>
      <c r="AD228" s="214"/>
      <c r="AE228" s="214">
        <f t="shared" si="125"/>
        <v>0</v>
      </c>
      <c r="AF228" s="214"/>
      <c r="AG228" s="214"/>
      <c r="AH228" s="214">
        <f t="shared" si="120"/>
        <v>0</v>
      </c>
      <c r="AI228" s="214"/>
      <c r="AJ228" s="214"/>
      <c r="AK228" s="214"/>
      <c r="AL228" s="214">
        <f t="shared" si="115"/>
        <v>0</v>
      </c>
      <c r="AM228" s="214"/>
      <c r="AN228" s="214"/>
      <c r="AO228" s="214">
        <f t="shared" si="121"/>
        <v>0</v>
      </c>
      <c r="AP228" s="214"/>
      <c r="AQ228" s="214"/>
      <c r="AR228" s="214"/>
    </row>
    <row r="229" spans="1:44" s="6" customFormat="1" ht="24" customHeight="1" x14ac:dyDescent="0.2">
      <c r="A229" s="209">
        <f t="shared" si="122"/>
        <v>3.1199999999999974</v>
      </c>
      <c r="B229" s="210"/>
      <c r="C229" s="215" t="s">
        <v>196</v>
      </c>
      <c r="D229" s="216"/>
      <c r="E229" s="216"/>
      <c r="F229" s="216"/>
      <c r="G229" s="216"/>
      <c r="H229" s="216"/>
      <c r="I229" s="217"/>
      <c r="J229" s="214">
        <f t="shared" si="116"/>
        <v>0</v>
      </c>
      <c r="K229" s="214"/>
      <c r="L229" s="214"/>
      <c r="M229" s="218">
        <f t="shared" si="117"/>
        <v>0</v>
      </c>
      <c r="N229" s="219"/>
      <c r="O229" s="219"/>
      <c r="P229" s="220"/>
      <c r="Q229" s="218">
        <f t="shared" si="123"/>
        <v>0</v>
      </c>
      <c r="R229" s="219"/>
      <c r="S229" s="220"/>
      <c r="T229" s="218">
        <f t="shared" si="118"/>
        <v>0</v>
      </c>
      <c r="U229" s="219"/>
      <c r="V229" s="219"/>
      <c r="W229" s="220"/>
      <c r="X229" s="218">
        <f t="shared" si="124"/>
        <v>0</v>
      </c>
      <c r="Y229" s="219"/>
      <c r="Z229" s="220"/>
      <c r="AA229" s="218">
        <f t="shared" si="119"/>
        <v>0</v>
      </c>
      <c r="AB229" s="219"/>
      <c r="AC229" s="219"/>
      <c r="AD229" s="220"/>
      <c r="AE229" s="218">
        <f t="shared" si="125"/>
        <v>0</v>
      </c>
      <c r="AF229" s="219"/>
      <c r="AG229" s="220"/>
      <c r="AH229" s="218">
        <f t="shared" si="120"/>
        <v>0</v>
      </c>
      <c r="AI229" s="219"/>
      <c r="AJ229" s="219"/>
      <c r="AK229" s="220"/>
      <c r="AL229" s="218">
        <f t="shared" si="115"/>
        <v>0</v>
      </c>
      <c r="AM229" s="219"/>
      <c r="AN229" s="220"/>
      <c r="AO229" s="218">
        <f t="shared" si="121"/>
        <v>0</v>
      </c>
      <c r="AP229" s="219"/>
      <c r="AQ229" s="219"/>
      <c r="AR229" s="220"/>
    </row>
    <row r="230" spans="1:44" s="6" customFormat="1" ht="12.75" customHeight="1" x14ac:dyDescent="0.2">
      <c r="A230" s="209">
        <f t="shared" si="122"/>
        <v>3.1299999999999972</v>
      </c>
      <c r="B230" s="210"/>
      <c r="C230" s="211" t="s">
        <v>197</v>
      </c>
      <c r="D230" s="212"/>
      <c r="E230" s="212"/>
      <c r="F230" s="212"/>
      <c r="G230" s="212"/>
      <c r="H230" s="212"/>
      <c r="I230" s="213"/>
      <c r="J230" s="214">
        <f t="shared" si="116"/>
        <v>0</v>
      </c>
      <c r="K230" s="214"/>
      <c r="L230" s="214"/>
      <c r="M230" s="214">
        <f t="shared" si="117"/>
        <v>0</v>
      </c>
      <c r="N230" s="214"/>
      <c r="O230" s="214"/>
      <c r="P230" s="214"/>
      <c r="Q230" s="214">
        <f t="shared" si="123"/>
        <v>0</v>
      </c>
      <c r="R230" s="214"/>
      <c r="S230" s="214"/>
      <c r="T230" s="214">
        <f t="shared" si="118"/>
        <v>0</v>
      </c>
      <c r="U230" s="214"/>
      <c r="V230" s="214"/>
      <c r="W230" s="214"/>
      <c r="X230" s="214">
        <f t="shared" si="124"/>
        <v>0</v>
      </c>
      <c r="Y230" s="214"/>
      <c r="Z230" s="214"/>
      <c r="AA230" s="214">
        <f t="shared" si="119"/>
        <v>0</v>
      </c>
      <c r="AB230" s="214"/>
      <c r="AC230" s="214"/>
      <c r="AD230" s="214"/>
      <c r="AE230" s="214">
        <f t="shared" si="125"/>
        <v>0</v>
      </c>
      <c r="AF230" s="214"/>
      <c r="AG230" s="214"/>
      <c r="AH230" s="214">
        <f t="shared" si="120"/>
        <v>0</v>
      </c>
      <c r="AI230" s="214"/>
      <c r="AJ230" s="214"/>
      <c r="AK230" s="214"/>
      <c r="AL230" s="214">
        <f t="shared" si="115"/>
        <v>0</v>
      </c>
      <c r="AM230" s="214"/>
      <c r="AN230" s="214"/>
      <c r="AO230" s="214">
        <f t="shared" si="121"/>
        <v>0</v>
      </c>
      <c r="AP230" s="214"/>
      <c r="AQ230" s="214"/>
      <c r="AR230" s="214"/>
    </row>
    <row r="231" spans="1:44" s="6" customFormat="1" ht="12.75" customHeight="1" x14ac:dyDescent="0.2">
      <c r="A231" s="209">
        <f t="shared" si="122"/>
        <v>3.139999999999997</v>
      </c>
      <c r="B231" s="210"/>
      <c r="C231" s="211" t="s">
        <v>198</v>
      </c>
      <c r="D231" s="212"/>
      <c r="E231" s="212"/>
      <c r="F231" s="212"/>
      <c r="G231" s="212"/>
      <c r="H231" s="212"/>
      <c r="I231" s="213"/>
      <c r="J231" s="214">
        <f t="shared" si="116"/>
        <v>0</v>
      </c>
      <c r="K231" s="214"/>
      <c r="L231" s="214"/>
      <c r="M231" s="214">
        <f t="shared" si="117"/>
        <v>0</v>
      </c>
      <c r="N231" s="214"/>
      <c r="O231" s="214"/>
      <c r="P231" s="214"/>
      <c r="Q231" s="214">
        <f t="shared" si="123"/>
        <v>0</v>
      </c>
      <c r="R231" s="214"/>
      <c r="S231" s="214"/>
      <c r="T231" s="214">
        <f t="shared" si="118"/>
        <v>0</v>
      </c>
      <c r="U231" s="214"/>
      <c r="V231" s="214"/>
      <c r="W231" s="214"/>
      <c r="X231" s="214">
        <f t="shared" si="124"/>
        <v>0</v>
      </c>
      <c r="Y231" s="214"/>
      <c r="Z231" s="214"/>
      <c r="AA231" s="214">
        <f t="shared" si="119"/>
        <v>0</v>
      </c>
      <c r="AB231" s="214"/>
      <c r="AC231" s="214"/>
      <c r="AD231" s="214"/>
      <c r="AE231" s="214">
        <f t="shared" si="125"/>
        <v>0</v>
      </c>
      <c r="AF231" s="214"/>
      <c r="AG231" s="214"/>
      <c r="AH231" s="214">
        <f t="shared" si="120"/>
        <v>0</v>
      </c>
      <c r="AI231" s="214"/>
      <c r="AJ231" s="214"/>
      <c r="AK231" s="214"/>
      <c r="AL231" s="214">
        <f t="shared" si="115"/>
        <v>0</v>
      </c>
      <c r="AM231" s="214"/>
      <c r="AN231" s="214"/>
      <c r="AO231" s="214">
        <f t="shared" si="121"/>
        <v>0</v>
      </c>
      <c r="AP231" s="214"/>
      <c r="AQ231" s="214"/>
      <c r="AR231" s="214"/>
    </row>
    <row r="232" spans="1:44" s="6" customFormat="1" ht="24" customHeight="1" x14ac:dyDescent="0.2">
      <c r="A232" s="209">
        <f t="shared" si="122"/>
        <v>3.1499999999999968</v>
      </c>
      <c r="B232" s="210"/>
      <c r="C232" s="215" t="s">
        <v>199</v>
      </c>
      <c r="D232" s="216"/>
      <c r="E232" s="216"/>
      <c r="F232" s="216"/>
      <c r="G232" s="216"/>
      <c r="H232" s="216"/>
      <c r="I232" s="217"/>
      <c r="J232" s="214">
        <f t="shared" si="116"/>
        <v>0</v>
      </c>
      <c r="K232" s="214"/>
      <c r="L232" s="214"/>
      <c r="M232" s="218">
        <f t="shared" si="117"/>
        <v>0</v>
      </c>
      <c r="N232" s="219"/>
      <c r="O232" s="219"/>
      <c r="P232" s="220"/>
      <c r="Q232" s="218">
        <f t="shared" si="123"/>
        <v>0</v>
      </c>
      <c r="R232" s="219"/>
      <c r="S232" s="220"/>
      <c r="T232" s="218">
        <f t="shared" si="118"/>
        <v>0</v>
      </c>
      <c r="U232" s="219"/>
      <c r="V232" s="219"/>
      <c r="W232" s="220"/>
      <c r="X232" s="218">
        <f t="shared" si="124"/>
        <v>0</v>
      </c>
      <c r="Y232" s="219"/>
      <c r="Z232" s="220"/>
      <c r="AA232" s="218">
        <f t="shared" si="119"/>
        <v>0</v>
      </c>
      <c r="AB232" s="219"/>
      <c r="AC232" s="219"/>
      <c r="AD232" s="220"/>
      <c r="AE232" s="218">
        <f t="shared" si="125"/>
        <v>0</v>
      </c>
      <c r="AF232" s="219"/>
      <c r="AG232" s="220"/>
      <c r="AH232" s="218">
        <f t="shared" si="120"/>
        <v>0</v>
      </c>
      <c r="AI232" s="219"/>
      <c r="AJ232" s="219"/>
      <c r="AK232" s="220"/>
      <c r="AL232" s="218">
        <f t="shared" si="115"/>
        <v>0</v>
      </c>
      <c r="AM232" s="219"/>
      <c r="AN232" s="220"/>
      <c r="AO232" s="218">
        <f t="shared" si="121"/>
        <v>0</v>
      </c>
      <c r="AP232" s="219"/>
      <c r="AQ232" s="219"/>
      <c r="AR232" s="220"/>
    </row>
    <row r="233" spans="1:44" s="6" customFormat="1" ht="24" customHeight="1" x14ac:dyDescent="0.2">
      <c r="A233" s="209">
        <f t="shared" si="122"/>
        <v>3.1599999999999966</v>
      </c>
      <c r="B233" s="210"/>
      <c r="C233" s="215" t="s">
        <v>200</v>
      </c>
      <c r="D233" s="216"/>
      <c r="E233" s="216"/>
      <c r="F233" s="216"/>
      <c r="G233" s="216"/>
      <c r="H233" s="216"/>
      <c r="I233" s="217"/>
      <c r="J233" s="214">
        <f t="shared" si="116"/>
        <v>0</v>
      </c>
      <c r="K233" s="214"/>
      <c r="L233" s="214"/>
      <c r="M233" s="218">
        <f t="shared" si="117"/>
        <v>0</v>
      </c>
      <c r="N233" s="219"/>
      <c r="O233" s="219"/>
      <c r="P233" s="220"/>
      <c r="Q233" s="218">
        <f t="shared" si="123"/>
        <v>0</v>
      </c>
      <c r="R233" s="219"/>
      <c r="S233" s="220"/>
      <c r="T233" s="218">
        <f t="shared" si="118"/>
        <v>0</v>
      </c>
      <c r="U233" s="219"/>
      <c r="V233" s="219"/>
      <c r="W233" s="220"/>
      <c r="X233" s="218">
        <f t="shared" si="124"/>
        <v>0</v>
      </c>
      <c r="Y233" s="219"/>
      <c r="Z233" s="220"/>
      <c r="AA233" s="218">
        <f t="shared" si="119"/>
        <v>0</v>
      </c>
      <c r="AB233" s="219"/>
      <c r="AC233" s="219"/>
      <c r="AD233" s="220"/>
      <c r="AE233" s="218">
        <f t="shared" si="125"/>
        <v>0</v>
      </c>
      <c r="AF233" s="219"/>
      <c r="AG233" s="220"/>
      <c r="AH233" s="218">
        <f t="shared" si="120"/>
        <v>0</v>
      </c>
      <c r="AI233" s="219"/>
      <c r="AJ233" s="219"/>
      <c r="AK233" s="220"/>
      <c r="AL233" s="218">
        <f t="shared" si="115"/>
        <v>0</v>
      </c>
      <c r="AM233" s="219"/>
      <c r="AN233" s="220"/>
      <c r="AO233" s="218">
        <f t="shared" si="121"/>
        <v>0</v>
      </c>
      <c r="AP233" s="219"/>
      <c r="AQ233" s="219"/>
      <c r="AR233" s="220"/>
    </row>
    <row r="234" spans="1:44" s="6" customFormat="1" ht="12.75" customHeight="1" x14ac:dyDescent="0.2">
      <c r="A234" s="209">
        <f t="shared" si="122"/>
        <v>3.1699999999999964</v>
      </c>
      <c r="B234" s="210"/>
      <c r="C234" s="211" t="s">
        <v>201</v>
      </c>
      <c r="D234" s="212"/>
      <c r="E234" s="212"/>
      <c r="F234" s="212"/>
      <c r="G234" s="212"/>
      <c r="H234" s="212"/>
      <c r="I234" s="213"/>
      <c r="J234" s="214">
        <f t="shared" si="116"/>
        <v>0</v>
      </c>
      <c r="K234" s="214"/>
      <c r="L234" s="214"/>
      <c r="M234" s="214">
        <f t="shared" si="117"/>
        <v>0</v>
      </c>
      <c r="N234" s="214"/>
      <c r="O234" s="214"/>
      <c r="P234" s="214"/>
      <c r="Q234" s="214">
        <f t="shared" si="123"/>
        <v>0</v>
      </c>
      <c r="R234" s="214"/>
      <c r="S234" s="214"/>
      <c r="T234" s="214">
        <f t="shared" si="118"/>
        <v>0</v>
      </c>
      <c r="U234" s="214"/>
      <c r="V234" s="214"/>
      <c r="W234" s="214"/>
      <c r="X234" s="214">
        <f t="shared" si="124"/>
        <v>0</v>
      </c>
      <c r="Y234" s="214"/>
      <c r="Z234" s="214"/>
      <c r="AA234" s="214">
        <f t="shared" si="119"/>
        <v>0</v>
      </c>
      <c r="AB234" s="214"/>
      <c r="AC234" s="214"/>
      <c r="AD234" s="214"/>
      <c r="AE234" s="214">
        <f t="shared" si="125"/>
        <v>0</v>
      </c>
      <c r="AF234" s="214"/>
      <c r="AG234" s="214"/>
      <c r="AH234" s="214">
        <f t="shared" si="120"/>
        <v>0</v>
      </c>
      <c r="AI234" s="214"/>
      <c r="AJ234" s="214"/>
      <c r="AK234" s="214"/>
      <c r="AL234" s="214">
        <f t="shared" si="115"/>
        <v>0</v>
      </c>
      <c r="AM234" s="214"/>
      <c r="AN234" s="214"/>
      <c r="AO234" s="214">
        <f t="shared" si="121"/>
        <v>0</v>
      </c>
      <c r="AP234" s="214"/>
      <c r="AQ234" s="214"/>
      <c r="AR234" s="214"/>
    </row>
    <row r="235" spans="1:44" s="6" customFormat="1" ht="12.75" customHeight="1" x14ac:dyDescent="0.2">
      <c r="A235" s="200">
        <f>+A217+1</f>
        <v>3</v>
      </c>
      <c r="B235" s="201"/>
      <c r="C235" s="202" t="s">
        <v>184</v>
      </c>
      <c r="D235" s="203"/>
      <c r="E235" s="203"/>
      <c r="F235" s="203"/>
      <c r="G235" s="203"/>
      <c r="H235" s="203"/>
      <c r="I235" s="204"/>
      <c r="J235" s="187">
        <f>SUM(J218:L234)</f>
        <v>0</v>
      </c>
      <c r="K235" s="187"/>
      <c r="L235" s="187"/>
      <c r="M235" s="187">
        <f>SUM(M218:P234)</f>
        <v>0</v>
      </c>
      <c r="N235" s="187"/>
      <c r="O235" s="187"/>
      <c r="P235" s="187"/>
      <c r="Q235" s="187">
        <f>SUM(Q218:S234)</f>
        <v>0</v>
      </c>
      <c r="R235" s="187"/>
      <c r="S235" s="187"/>
      <c r="T235" s="187">
        <f>SUM(T218:W234)</f>
        <v>0</v>
      </c>
      <c r="U235" s="187"/>
      <c r="V235" s="187"/>
      <c r="W235" s="187"/>
      <c r="X235" s="187">
        <f>SUM(X218:Z234)</f>
        <v>0</v>
      </c>
      <c r="Y235" s="187"/>
      <c r="Z235" s="187"/>
      <c r="AA235" s="187">
        <f>SUM(AA218:AD234)</f>
        <v>0</v>
      </c>
      <c r="AB235" s="187"/>
      <c r="AC235" s="187"/>
      <c r="AD235" s="187"/>
      <c r="AE235" s="187">
        <f>SUM(AE218:AG234)</f>
        <v>0</v>
      </c>
      <c r="AF235" s="187"/>
      <c r="AG235" s="187"/>
      <c r="AH235" s="187">
        <f>SUM(AH218:AK234)</f>
        <v>0</v>
      </c>
      <c r="AI235" s="187"/>
      <c r="AJ235" s="187"/>
      <c r="AK235" s="187"/>
      <c r="AL235" s="187">
        <f>SUM(AL218:AN234)</f>
        <v>0</v>
      </c>
      <c r="AM235" s="187"/>
      <c r="AN235" s="187"/>
      <c r="AO235" s="187">
        <f>SUM(AO218:AR234)</f>
        <v>0</v>
      </c>
      <c r="AP235" s="187"/>
      <c r="AQ235" s="187"/>
      <c r="AR235" s="187"/>
    </row>
    <row r="236" spans="1:44" s="6" customFormat="1" ht="12.75" customHeight="1" x14ac:dyDescent="0.2">
      <c r="A236" s="200">
        <f>+A235+1</f>
        <v>4</v>
      </c>
      <c r="B236" s="201"/>
      <c r="C236" s="202" t="s">
        <v>202</v>
      </c>
      <c r="D236" s="203"/>
      <c r="E236" s="203"/>
      <c r="F236" s="203"/>
      <c r="G236" s="203"/>
      <c r="H236" s="203"/>
      <c r="I236" s="204"/>
      <c r="J236" s="214">
        <f>ROUND(AT29/12,2)</f>
        <v>0</v>
      </c>
      <c r="K236" s="214"/>
      <c r="L236" s="214"/>
      <c r="M236" s="187">
        <f>+J236*12</f>
        <v>0</v>
      </c>
      <c r="N236" s="187"/>
      <c r="O236" s="187"/>
      <c r="P236" s="187"/>
      <c r="Q236" s="214">
        <f>V98/12</f>
        <v>0</v>
      </c>
      <c r="R236" s="214"/>
      <c r="S236" s="214"/>
      <c r="T236" s="187">
        <f>+Q236*12</f>
        <v>0</v>
      </c>
      <c r="U236" s="187"/>
      <c r="V236" s="187"/>
      <c r="W236" s="187"/>
      <c r="X236" s="214">
        <f>AL98/12</f>
        <v>0</v>
      </c>
      <c r="Y236" s="214"/>
      <c r="Z236" s="214"/>
      <c r="AA236" s="187">
        <f>+X236*12</f>
        <v>0</v>
      </c>
      <c r="AB236" s="187"/>
      <c r="AC236" s="187"/>
      <c r="AD236" s="187"/>
      <c r="AE236" s="214">
        <f>V167/12</f>
        <v>0</v>
      </c>
      <c r="AF236" s="214"/>
      <c r="AG236" s="214"/>
      <c r="AH236" s="187">
        <f>+AE236*12</f>
        <v>0</v>
      </c>
      <c r="AI236" s="187"/>
      <c r="AJ236" s="187"/>
      <c r="AK236" s="187"/>
      <c r="AL236" s="214">
        <f t="shared" si="115"/>
        <v>0</v>
      </c>
      <c r="AM236" s="214"/>
      <c r="AN236" s="214"/>
      <c r="AO236" s="187">
        <f>+AL236*12</f>
        <v>0</v>
      </c>
      <c r="AP236" s="187"/>
      <c r="AQ236" s="187"/>
      <c r="AR236" s="187"/>
    </row>
    <row r="237" spans="1:44" s="6" customFormat="1" ht="12.75" customHeight="1" x14ac:dyDescent="0.2">
      <c r="A237" s="200">
        <f>+A236+1</f>
        <v>5</v>
      </c>
      <c r="B237" s="201"/>
      <c r="C237" s="221" t="s">
        <v>203</v>
      </c>
      <c r="D237" s="222"/>
      <c r="E237" s="222"/>
      <c r="F237" s="222"/>
      <c r="G237" s="222"/>
      <c r="H237" s="222"/>
      <c r="I237" s="223"/>
      <c r="J237" s="187">
        <f>J211+J217-J235-J236</f>
        <v>0</v>
      </c>
      <c r="K237" s="187"/>
      <c r="L237" s="187"/>
      <c r="M237" s="187">
        <f>+M211+M217-M235-M236</f>
        <v>0</v>
      </c>
      <c r="N237" s="187"/>
      <c r="O237" s="187"/>
      <c r="P237" s="187"/>
      <c r="Q237" s="187">
        <f>Q211+Q217-Q235-Q236</f>
        <v>0</v>
      </c>
      <c r="R237" s="187"/>
      <c r="S237" s="187"/>
      <c r="T237" s="187">
        <f>+T211+T217-T235-T236</f>
        <v>0</v>
      </c>
      <c r="U237" s="187"/>
      <c r="V237" s="187"/>
      <c r="W237" s="187"/>
      <c r="X237" s="187">
        <f>X211+X217-X235-X236</f>
        <v>0</v>
      </c>
      <c r="Y237" s="187"/>
      <c r="Z237" s="187"/>
      <c r="AA237" s="187">
        <f>+AA211+AA217-AA235-AA236</f>
        <v>0</v>
      </c>
      <c r="AB237" s="187"/>
      <c r="AC237" s="187"/>
      <c r="AD237" s="187"/>
      <c r="AE237" s="187">
        <f>AE211+AE217-AE235-AE236</f>
        <v>0</v>
      </c>
      <c r="AF237" s="187"/>
      <c r="AG237" s="187"/>
      <c r="AH237" s="187">
        <f>+AH211+AH217-AH235-AH236</f>
        <v>0</v>
      </c>
      <c r="AI237" s="187"/>
      <c r="AJ237" s="187"/>
      <c r="AK237" s="187"/>
      <c r="AL237" s="187">
        <f>AL211+AL217-AL235-AL236</f>
        <v>0</v>
      </c>
      <c r="AM237" s="187"/>
      <c r="AN237" s="187"/>
      <c r="AO237" s="187">
        <f>+AO211+AO217-AO235-AO236</f>
        <v>0</v>
      </c>
      <c r="AP237" s="187"/>
      <c r="AQ237" s="187"/>
      <c r="AR237" s="187"/>
    </row>
    <row r="238" spans="1:44" s="6" customFormat="1" ht="12.75" customHeight="1" x14ac:dyDescent="0.2">
      <c r="A238" s="209">
        <f>A237+1.01</f>
        <v>6.01</v>
      </c>
      <c r="B238" s="210"/>
      <c r="C238" s="211" t="s">
        <v>204</v>
      </c>
      <c r="D238" s="212"/>
      <c r="E238" s="212"/>
      <c r="F238" s="212"/>
      <c r="G238" s="212"/>
      <c r="H238" s="212"/>
      <c r="I238" s="213"/>
      <c r="J238" s="214">
        <f>ROUND(AT31/12,2)</f>
        <v>0</v>
      </c>
      <c r="K238" s="214"/>
      <c r="L238" s="214"/>
      <c r="M238" s="214">
        <f t="shared" ref="M238:M245" si="126">J238*12</f>
        <v>0</v>
      </c>
      <c r="N238" s="214"/>
      <c r="O238" s="214"/>
      <c r="P238" s="214"/>
      <c r="Q238" s="214">
        <f>V100/12</f>
        <v>0</v>
      </c>
      <c r="R238" s="214"/>
      <c r="S238" s="214"/>
      <c r="T238" s="214">
        <f t="shared" ref="T238:T245" si="127">Q238*12</f>
        <v>0</v>
      </c>
      <c r="U238" s="214"/>
      <c r="V238" s="214"/>
      <c r="W238" s="214"/>
      <c r="X238" s="214">
        <f>AL100/12</f>
        <v>0</v>
      </c>
      <c r="Y238" s="214"/>
      <c r="Z238" s="214"/>
      <c r="AA238" s="214">
        <f t="shared" ref="AA238:AA245" si="128">X238*12</f>
        <v>0</v>
      </c>
      <c r="AB238" s="214"/>
      <c r="AC238" s="214"/>
      <c r="AD238" s="214"/>
      <c r="AE238" s="214">
        <f>V169/12</f>
        <v>0</v>
      </c>
      <c r="AF238" s="214"/>
      <c r="AG238" s="214"/>
      <c r="AH238" s="214">
        <f t="shared" ref="AH238:AH245" si="129">AE238*12</f>
        <v>0</v>
      </c>
      <c r="AI238" s="214"/>
      <c r="AJ238" s="214"/>
      <c r="AK238" s="214"/>
      <c r="AL238" s="214">
        <f t="shared" si="115"/>
        <v>0</v>
      </c>
      <c r="AM238" s="214"/>
      <c r="AN238" s="214"/>
      <c r="AO238" s="214">
        <f t="shared" ref="AO238:AO245" si="130">AL238*12</f>
        <v>0</v>
      </c>
      <c r="AP238" s="214"/>
      <c r="AQ238" s="214"/>
      <c r="AR238" s="214"/>
    </row>
    <row r="239" spans="1:44" s="6" customFormat="1" ht="24" customHeight="1" x14ac:dyDescent="0.2">
      <c r="A239" s="209">
        <f>+A238+0.01</f>
        <v>6.02</v>
      </c>
      <c r="B239" s="210"/>
      <c r="C239" s="215" t="s">
        <v>205</v>
      </c>
      <c r="D239" s="216"/>
      <c r="E239" s="216"/>
      <c r="F239" s="216"/>
      <c r="G239" s="216"/>
      <c r="H239" s="216"/>
      <c r="I239" s="217"/>
      <c r="J239" s="214">
        <f t="shared" ref="J239:J245" si="131">ROUND(AT32/12,2)</f>
        <v>0</v>
      </c>
      <c r="K239" s="214"/>
      <c r="L239" s="214"/>
      <c r="M239" s="218">
        <f t="shared" si="126"/>
        <v>0</v>
      </c>
      <c r="N239" s="219"/>
      <c r="O239" s="219"/>
      <c r="P239" s="220"/>
      <c r="Q239" s="218">
        <f t="shared" ref="Q239:Q245" si="132">V101/12</f>
        <v>0</v>
      </c>
      <c r="R239" s="219"/>
      <c r="S239" s="220"/>
      <c r="T239" s="218">
        <f t="shared" si="127"/>
        <v>0</v>
      </c>
      <c r="U239" s="219"/>
      <c r="V239" s="219"/>
      <c r="W239" s="220"/>
      <c r="X239" s="218">
        <f t="shared" ref="X239:X245" si="133">AL101/12</f>
        <v>0</v>
      </c>
      <c r="Y239" s="219"/>
      <c r="Z239" s="220"/>
      <c r="AA239" s="218">
        <f t="shared" si="128"/>
        <v>0</v>
      </c>
      <c r="AB239" s="219"/>
      <c r="AC239" s="219"/>
      <c r="AD239" s="220"/>
      <c r="AE239" s="218">
        <f t="shared" ref="AE239:AE245" si="134">V170/12</f>
        <v>0</v>
      </c>
      <c r="AF239" s="219"/>
      <c r="AG239" s="220"/>
      <c r="AH239" s="218">
        <f t="shared" si="129"/>
        <v>0</v>
      </c>
      <c r="AI239" s="219"/>
      <c r="AJ239" s="219"/>
      <c r="AK239" s="220"/>
      <c r="AL239" s="218">
        <f t="shared" si="115"/>
        <v>0</v>
      </c>
      <c r="AM239" s="219"/>
      <c r="AN239" s="220"/>
      <c r="AO239" s="218">
        <f t="shared" si="130"/>
        <v>0</v>
      </c>
      <c r="AP239" s="219"/>
      <c r="AQ239" s="219"/>
      <c r="AR239" s="220"/>
    </row>
    <row r="240" spans="1:44" s="6" customFormat="1" ht="24" customHeight="1" x14ac:dyDescent="0.2">
      <c r="A240" s="209">
        <f t="shared" ref="A240:A245" si="135">+A239+0.01</f>
        <v>6.0299999999999994</v>
      </c>
      <c r="B240" s="210"/>
      <c r="C240" s="215" t="s">
        <v>206</v>
      </c>
      <c r="D240" s="216"/>
      <c r="E240" s="216"/>
      <c r="F240" s="216"/>
      <c r="G240" s="216"/>
      <c r="H240" s="216"/>
      <c r="I240" s="217"/>
      <c r="J240" s="214">
        <f t="shared" si="131"/>
        <v>0</v>
      </c>
      <c r="K240" s="214"/>
      <c r="L240" s="214"/>
      <c r="M240" s="218">
        <f t="shared" si="126"/>
        <v>0</v>
      </c>
      <c r="N240" s="219"/>
      <c r="O240" s="219"/>
      <c r="P240" s="220"/>
      <c r="Q240" s="218">
        <f t="shared" si="132"/>
        <v>0</v>
      </c>
      <c r="R240" s="219"/>
      <c r="S240" s="220"/>
      <c r="T240" s="218">
        <f t="shared" si="127"/>
        <v>0</v>
      </c>
      <c r="U240" s="219"/>
      <c r="V240" s="219"/>
      <c r="W240" s="220"/>
      <c r="X240" s="218">
        <f t="shared" si="133"/>
        <v>0</v>
      </c>
      <c r="Y240" s="219"/>
      <c r="Z240" s="220"/>
      <c r="AA240" s="218">
        <f t="shared" si="128"/>
        <v>0</v>
      </c>
      <c r="AB240" s="219"/>
      <c r="AC240" s="219"/>
      <c r="AD240" s="220"/>
      <c r="AE240" s="218">
        <f t="shared" si="134"/>
        <v>0</v>
      </c>
      <c r="AF240" s="219"/>
      <c r="AG240" s="220"/>
      <c r="AH240" s="218">
        <f t="shared" si="129"/>
        <v>0</v>
      </c>
      <c r="AI240" s="219"/>
      <c r="AJ240" s="219"/>
      <c r="AK240" s="220"/>
      <c r="AL240" s="218">
        <f t="shared" si="115"/>
        <v>0</v>
      </c>
      <c r="AM240" s="219"/>
      <c r="AN240" s="220"/>
      <c r="AO240" s="218">
        <f t="shared" si="130"/>
        <v>0</v>
      </c>
      <c r="AP240" s="219"/>
      <c r="AQ240" s="219"/>
      <c r="AR240" s="220"/>
    </row>
    <row r="241" spans="1:44" s="6" customFormat="1" ht="24" customHeight="1" x14ac:dyDescent="0.2">
      <c r="A241" s="209">
        <f t="shared" si="135"/>
        <v>6.0399999999999991</v>
      </c>
      <c r="B241" s="210"/>
      <c r="C241" s="215" t="s">
        <v>207</v>
      </c>
      <c r="D241" s="216"/>
      <c r="E241" s="216"/>
      <c r="F241" s="216"/>
      <c r="G241" s="216"/>
      <c r="H241" s="216"/>
      <c r="I241" s="217"/>
      <c r="J241" s="214">
        <f t="shared" si="131"/>
        <v>0</v>
      </c>
      <c r="K241" s="214"/>
      <c r="L241" s="214"/>
      <c r="M241" s="218">
        <f t="shared" si="126"/>
        <v>0</v>
      </c>
      <c r="N241" s="219"/>
      <c r="O241" s="219"/>
      <c r="P241" s="220"/>
      <c r="Q241" s="218">
        <f t="shared" si="132"/>
        <v>0</v>
      </c>
      <c r="R241" s="219"/>
      <c r="S241" s="220"/>
      <c r="T241" s="218">
        <f t="shared" si="127"/>
        <v>0</v>
      </c>
      <c r="U241" s="219"/>
      <c r="V241" s="219"/>
      <c r="W241" s="220"/>
      <c r="X241" s="218">
        <f t="shared" si="133"/>
        <v>0</v>
      </c>
      <c r="Y241" s="219"/>
      <c r="Z241" s="220"/>
      <c r="AA241" s="218">
        <f t="shared" si="128"/>
        <v>0</v>
      </c>
      <c r="AB241" s="219"/>
      <c r="AC241" s="219"/>
      <c r="AD241" s="220"/>
      <c r="AE241" s="218">
        <f t="shared" si="134"/>
        <v>0</v>
      </c>
      <c r="AF241" s="219"/>
      <c r="AG241" s="220"/>
      <c r="AH241" s="218">
        <f t="shared" si="129"/>
        <v>0</v>
      </c>
      <c r="AI241" s="219"/>
      <c r="AJ241" s="219"/>
      <c r="AK241" s="220"/>
      <c r="AL241" s="218">
        <f t="shared" si="115"/>
        <v>0</v>
      </c>
      <c r="AM241" s="219"/>
      <c r="AN241" s="220"/>
      <c r="AO241" s="218">
        <f t="shared" si="130"/>
        <v>0</v>
      </c>
      <c r="AP241" s="219"/>
      <c r="AQ241" s="219"/>
      <c r="AR241" s="220"/>
    </row>
    <row r="242" spans="1:44" s="6" customFormat="1" ht="12.75" customHeight="1" x14ac:dyDescent="0.2">
      <c r="A242" s="209">
        <f t="shared" si="135"/>
        <v>6.0499999999999989</v>
      </c>
      <c r="B242" s="210"/>
      <c r="C242" s="211" t="s">
        <v>208</v>
      </c>
      <c r="D242" s="212"/>
      <c r="E242" s="212"/>
      <c r="F242" s="212"/>
      <c r="G242" s="212"/>
      <c r="H242" s="212"/>
      <c r="I242" s="213"/>
      <c r="J242" s="214">
        <f t="shared" si="131"/>
        <v>0</v>
      </c>
      <c r="K242" s="214"/>
      <c r="L242" s="214"/>
      <c r="M242" s="214">
        <f t="shared" si="126"/>
        <v>0</v>
      </c>
      <c r="N242" s="214"/>
      <c r="O242" s="214"/>
      <c r="P242" s="214"/>
      <c r="Q242" s="214">
        <f t="shared" si="132"/>
        <v>0</v>
      </c>
      <c r="R242" s="214"/>
      <c r="S242" s="214"/>
      <c r="T242" s="214">
        <f t="shared" si="127"/>
        <v>0</v>
      </c>
      <c r="U242" s="214"/>
      <c r="V242" s="214"/>
      <c r="W242" s="214"/>
      <c r="X242" s="214">
        <f t="shared" si="133"/>
        <v>0</v>
      </c>
      <c r="Y242" s="214"/>
      <c r="Z242" s="214"/>
      <c r="AA242" s="214">
        <f t="shared" si="128"/>
        <v>0</v>
      </c>
      <c r="AB242" s="214"/>
      <c r="AC242" s="214"/>
      <c r="AD242" s="214"/>
      <c r="AE242" s="214">
        <f t="shared" si="134"/>
        <v>0</v>
      </c>
      <c r="AF242" s="214"/>
      <c r="AG242" s="214"/>
      <c r="AH242" s="214">
        <f t="shared" si="129"/>
        <v>0</v>
      </c>
      <c r="AI242" s="214"/>
      <c r="AJ242" s="214"/>
      <c r="AK242" s="214"/>
      <c r="AL242" s="214">
        <f t="shared" si="115"/>
        <v>0</v>
      </c>
      <c r="AM242" s="214"/>
      <c r="AN242" s="214"/>
      <c r="AO242" s="214">
        <f t="shared" si="130"/>
        <v>0</v>
      </c>
      <c r="AP242" s="214"/>
      <c r="AQ242" s="214"/>
      <c r="AR242" s="214"/>
    </row>
    <row r="243" spans="1:44" s="6" customFormat="1" ht="12.75" customHeight="1" x14ac:dyDescent="0.2">
      <c r="A243" s="209">
        <f t="shared" si="135"/>
        <v>6.0599999999999987</v>
      </c>
      <c r="B243" s="210"/>
      <c r="C243" s="211" t="s">
        <v>209</v>
      </c>
      <c r="D243" s="212"/>
      <c r="E243" s="212"/>
      <c r="F243" s="212"/>
      <c r="G243" s="212"/>
      <c r="H243" s="212"/>
      <c r="I243" s="213"/>
      <c r="J243" s="214">
        <f t="shared" si="131"/>
        <v>0</v>
      </c>
      <c r="K243" s="214"/>
      <c r="L243" s="214"/>
      <c r="M243" s="214">
        <f t="shared" si="126"/>
        <v>0</v>
      </c>
      <c r="N243" s="214"/>
      <c r="O243" s="214"/>
      <c r="P243" s="214"/>
      <c r="Q243" s="214">
        <f t="shared" si="132"/>
        <v>0</v>
      </c>
      <c r="R243" s="214"/>
      <c r="S243" s="214"/>
      <c r="T243" s="214">
        <f t="shared" si="127"/>
        <v>0</v>
      </c>
      <c r="U243" s="214"/>
      <c r="V243" s="214"/>
      <c r="W243" s="214"/>
      <c r="X243" s="214">
        <f t="shared" si="133"/>
        <v>0</v>
      </c>
      <c r="Y243" s="214"/>
      <c r="Z243" s="214"/>
      <c r="AA243" s="214">
        <f t="shared" si="128"/>
        <v>0</v>
      </c>
      <c r="AB243" s="214"/>
      <c r="AC243" s="214"/>
      <c r="AD243" s="214"/>
      <c r="AE243" s="214">
        <f t="shared" si="134"/>
        <v>0</v>
      </c>
      <c r="AF243" s="214"/>
      <c r="AG243" s="214"/>
      <c r="AH243" s="214">
        <f t="shared" si="129"/>
        <v>0</v>
      </c>
      <c r="AI243" s="214"/>
      <c r="AJ243" s="214"/>
      <c r="AK243" s="214"/>
      <c r="AL243" s="214">
        <f t="shared" si="115"/>
        <v>0</v>
      </c>
      <c r="AM243" s="214"/>
      <c r="AN243" s="214"/>
      <c r="AO243" s="214">
        <f t="shared" si="130"/>
        <v>0</v>
      </c>
      <c r="AP243" s="214"/>
      <c r="AQ243" s="214"/>
      <c r="AR243" s="214"/>
    </row>
    <row r="244" spans="1:44" s="6" customFormat="1" ht="12.75" customHeight="1" x14ac:dyDescent="0.2">
      <c r="A244" s="209">
        <f t="shared" si="135"/>
        <v>6.0699999999999985</v>
      </c>
      <c r="B244" s="210"/>
      <c r="C244" s="211" t="s">
        <v>216</v>
      </c>
      <c r="D244" s="212"/>
      <c r="E244" s="212"/>
      <c r="F244" s="212"/>
      <c r="G244" s="212"/>
      <c r="H244" s="212"/>
      <c r="I244" s="213"/>
      <c r="J244" s="214">
        <f t="shared" si="131"/>
        <v>0</v>
      </c>
      <c r="K244" s="214"/>
      <c r="L244" s="214"/>
      <c r="M244" s="214">
        <f t="shared" si="126"/>
        <v>0</v>
      </c>
      <c r="N244" s="214"/>
      <c r="O244" s="214"/>
      <c r="P244" s="214"/>
      <c r="Q244" s="214">
        <f t="shared" si="132"/>
        <v>0</v>
      </c>
      <c r="R244" s="214"/>
      <c r="S244" s="214"/>
      <c r="T244" s="214">
        <f t="shared" si="127"/>
        <v>0</v>
      </c>
      <c r="U244" s="214"/>
      <c r="V244" s="214"/>
      <c r="W244" s="214"/>
      <c r="X244" s="214">
        <f t="shared" si="133"/>
        <v>0</v>
      </c>
      <c r="Y244" s="214"/>
      <c r="Z244" s="214"/>
      <c r="AA244" s="214">
        <f t="shared" si="128"/>
        <v>0</v>
      </c>
      <c r="AB244" s="214"/>
      <c r="AC244" s="214"/>
      <c r="AD244" s="214"/>
      <c r="AE244" s="214">
        <f t="shared" si="134"/>
        <v>0</v>
      </c>
      <c r="AF244" s="214"/>
      <c r="AG244" s="214"/>
      <c r="AH244" s="214">
        <f t="shared" si="129"/>
        <v>0</v>
      </c>
      <c r="AI244" s="214"/>
      <c r="AJ244" s="214"/>
      <c r="AK244" s="214"/>
      <c r="AL244" s="214">
        <f t="shared" si="115"/>
        <v>0</v>
      </c>
      <c r="AM244" s="214"/>
      <c r="AN244" s="214"/>
      <c r="AO244" s="214">
        <f t="shared" si="130"/>
        <v>0</v>
      </c>
      <c r="AP244" s="214"/>
      <c r="AQ244" s="214"/>
      <c r="AR244" s="214"/>
    </row>
    <row r="245" spans="1:44" s="6" customFormat="1" ht="12.75" customHeight="1" x14ac:dyDescent="0.2">
      <c r="A245" s="209">
        <f t="shared" si="135"/>
        <v>6.0799999999999983</v>
      </c>
      <c r="B245" s="210"/>
      <c r="C245" s="211" t="s">
        <v>210</v>
      </c>
      <c r="D245" s="212"/>
      <c r="E245" s="212"/>
      <c r="F245" s="212"/>
      <c r="G245" s="212"/>
      <c r="H245" s="212"/>
      <c r="I245" s="213"/>
      <c r="J245" s="214">
        <f t="shared" si="131"/>
        <v>0</v>
      </c>
      <c r="K245" s="214"/>
      <c r="L245" s="214"/>
      <c r="M245" s="214">
        <f t="shared" si="126"/>
        <v>0</v>
      </c>
      <c r="N245" s="214"/>
      <c r="O245" s="214"/>
      <c r="P245" s="214"/>
      <c r="Q245" s="214">
        <f t="shared" si="132"/>
        <v>0</v>
      </c>
      <c r="R245" s="214"/>
      <c r="S245" s="214"/>
      <c r="T245" s="214">
        <f t="shared" si="127"/>
        <v>0</v>
      </c>
      <c r="U245" s="214"/>
      <c r="V245" s="214"/>
      <c r="W245" s="214"/>
      <c r="X245" s="214">
        <f t="shared" si="133"/>
        <v>0</v>
      </c>
      <c r="Y245" s="214"/>
      <c r="Z245" s="214"/>
      <c r="AA245" s="214">
        <f t="shared" si="128"/>
        <v>0</v>
      </c>
      <c r="AB245" s="214"/>
      <c r="AC245" s="214"/>
      <c r="AD245" s="214"/>
      <c r="AE245" s="214">
        <f t="shared" si="134"/>
        <v>0</v>
      </c>
      <c r="AF245" s="214"/>
      <c r="AG245" s="214"/>
      <c r="AH245" s="214">
        <f t="shared" si="129"/>
        <v>0</v>
      </c>
      <c r="AI245" s="214"/>
      <c r="AJ245" s="214"/>
      <c r="AK245" s="214"/>
      <c r="AL245" s="214">
        <f t="shared" si="115"/>
        <v>0</v>
      </c>
      <c r="AM245" s="214"/>
      <c r="AN245" s="214"/>
      <c r="AO245" s="214">
        <f t="shared" si="130"/>
        <v>0</v>
      </c>
      <c r="AP245" s="214"/>
      <c r="AQ245" s="214"/>
      <c r="AR245" s="214"/>
    </row>
    <row r="246" spans="1:44" s="6" customFormat="1" ht="12.75" customHeight="1" x14ac:dyDescent="0.2">
      <c r="A246" s="200">
        <f>+A237+1</f>
        <v>6</v>
      </c>
      <c r="B246" s="201"/>
      <c r="C246" s="221" t="s">
        <v>211</v>
      </c>
      <c r="D246" s="222"/>
      <c r="E246" s="222"/>
      <c r="F246" s="222"/>
      <c r="G246" s="222"/>
      <c r="H246" s="222"/>
      <c r="I246" s="223"/>
      <c r="J246" s="187">
        <f>SUM(J238:L245)</f>
        <v>0</v>
      </c>
      <c r="K246" s="187"/>
      <c r="L246" s="187"/>
      <c r="M246" s="187">
        <f>SUM(M238:P245)</f>
        <v>0</v>
      </c>
      <c r="N246" s="187"/>
      <c r="O246" s="187"/>
      <c r="P246" s="187"/>
      <c r="Q246" s="187">
        <f>SUM(Q238:S245)</f>
        <v>0</v>
      </c>
      <c r="R246" s="187"/>
      <c r="S246" s="187"/>
      <c r="T246" s="187">
        <f>SUM(T238:W245)</f>
        <v>0</v>
      </c>
      <c r="U246" s="187"/>
      <c r="V246" s="187"/>
      <c r="W246" s="187"/>
      <c r="X246" s="187">
        <f>SUM(X238:Z245)</f>
        <v>0</v>
      </c>
      <c r="Y246" s="187"/>
      <c r="Z246" s="187"/>
      <c r="AA246" s="187">
        <f>SUM(AA238:AD245)</f>
        <v>0</v>
      </c>
      <c r="AB246" s="187"/>
      <c r="AC246" s="187"/>
      <c r="AD246" s="187"/>
      <c r="AE246" s="187">
        <f>SUM(AE238:AG245)</f>
        <v>0</v>
      </c>
      <c r="AF246" s="187"/>
      <c r="AG246" s="187"/>
      <c r="AH246" s="187">
        <f>SUM(AH238:AK245)</f>
        <v>0</v>
      </c>
      <c r="AI246" s="187"/>
      <c r="AJ246" s="187"/>
      <c r="AK246" s="187"/>
      <c r="AL246" s="187">
        <f>SUM(AL238:AN245)</f>
        <v>0</v>
      </c>
      <c r="AM246" s="187"/>
      <c r="AN246" s="187"/>
      <c r="AO246" s="187">
        <f>SUM(AO238:AR245)</f>
        <v>0</v>
      </c>
      <c r="AP246" s="187"/>
      <c r="AQ246" s="187"/>
      <c r="AR246" s="187"/>
    </row>
    <row r="247" spans="1:44" s="6" customFormat="1" ht="12.75" customHeight="1" x14ac:dyDescent="0.2">
      <c r="A247" s="209">
        <f>A246+1.01</f>
        <v>7.01</v>
      </c>
      <c r="B247" s="210"/>
      <c r="C247" s="211" t="s">
        <v>213</v>
      </c>
      <c r="D247" s="212"/>
      <c r="E247" s="212"/>
      <c r="F247" s="212"/>
      <c r="G247" s="212"/>
      <c r="H247" s="212"/>
      <c r="I247" s="213"/>
      <c r="J247" s="214">
        <f t="shared" ref="J247:J249" si="136">ROUND(AT40/12,2)</f>
        <v>0</v>
      </c>
      <c r="K247" s="214"/>
      <c r="L247" s="214"/>
      <c r="M247" s="214">
        <f>J247*12</f>
        <v>0</v>
      </c>
      <c r="N247" s="214"/>
      <c r="O247" s="214"/>
      <c r="P247" s="214"/>
      <c r="Q247" s="214">
        <f>V109/12</f>
        <v>0</v>
      </c>
      <c r="R247" s="214"/>
      <c r="S247" s="214"/>
      <c r="T247" s="214">
        <f>Q247*12</f>
        <v>0</v>
      </c>
      <c r="U247" s="214"/>
      <c r="V247" s="214"/>
      <c r="W247" s="214"/>
      <c r="X247" s="214">
        <f>AL109/12</f>
        <v>0</v>
      </c>
      <c r="Y247" s="214"/>
      <c r="Z247" s="214"/>
      <c r="AA247" s="214">
        <f>X247*12</f>
        <v>0</v>
      </c>
      <c r="AB247" s="214"/>
      <c r="AC247" s="214"/>
      <c r="AD247" s="214"/>
      <c r="AE247" s="214">
        <f>V178/12</f>
        <v>0</v>
      </c>
      <c r="AF247" s="214"/>
      <c r="AG247" s="214"/>
      <c r="AH247" s="214">
        <f>AE247*12</f>
        <v>0</v>
      </c>
      <c r="AI247" s="214"/>
      <c r="AJ247" s="214"/>
      <c r="AK247" s="214"/>
      <c r="AL247" s="214">
        <f t="shared" si="115"/>
        <v>0</v>
      </c>
      <c r="AM247" s="214"/>
      <c r="AN247" s="214"/>
      <c r="AO247" s="214">
        <f>AL247*12</f>
        <v>0</v>
      </c>
      <c r="AP247" s="214"/>
      <c r="AQ247" s="214"/>
      <c r="AR247" s="214"/>
    </row>
    <row r="248" spans="1:44" s="6" customFormat="1" ht="12.75" customHeight="1" x14ac:dyDescent="0.2">
      <c r="A248" s="209">
        <f>A247+0.01</f>
        <v>7.02</v>
      </c>
      <c r="B248" s="210"/>
      <c r="C248" s="211" t="s">
        <v>214</v>
      </c>
      <c r="D248" s="212"/>
      <c r="E248" s="212"/>
      <c r="F248" s="212"/>
      <c r="G248" s="212"/>
      <c r="H248" s="212"/>
      <c r="I248" s="213"/>
      <c r="J248" s="214">
        <f t="shared" si="136"/>
        <v>0</v>
      </c>
      <c r="K248" s="214"/>
      <c r="L248" s="214"/>
      <c r="M248" s="214">
        <f>J248*12</f>
        <v>0</v>
      </c>
      <c r="N248" s="214"/>
      <c r="O248" s="214"/>
      <c r="P248" s="214"/>
      <c r="Q248" s="214">
        <f>V110/12</f>
        <v>0</v>
      </c>
      <c r="R248" s="214"/>
      <c r="S248" s="214"/>
      <c r="T248" s="214">
        <f>Q248*12</f>
        <v>0</v>
      </c>
      <c r="U248" s="214"/>
      <c r="V248" s="214"/>
      <c r="W248" s="214"/>
      <c r="X248" s="214">
        <f>AL110/12</f>
        <v>0</v>
      </c>
      <c r="Y248" s="214"/>
      <c r="Z248" s="214"/>
      <c r="AA248" s="214">
        <f>X248*12</f>
        <v>0</v>
      </c>
      <c r="AB248" s="214"/>
      <c r="AC248" s="214"/>
      <c r="AD248" s="214"/>
      <c r="AE248" s="214">
        <f>V179/12</f>
        <v>0</v>
      </c>
      <c r="AF248" s="214"/>
      <c r="AG248" s="214"/>
      <c r="AH248" s="214">
        <f>AE248*12</f>
        <v>0</v>
      </c>
      <c r="AI248" s="214"/>
      <c r="AJ248" s="214"/>
      <c r="AK248" s="214"/>
      <c r="AL248" s="214">
        <f t="shared" si="115"/>
        <v>0</v>
      </c>
      <c r="AM248" s="214"/>
      <c r="AN248" s="214"/>
      <c r="AO248" s="214">
        <f>AL248*12</f>
        <v>0</v>
      </c>
      <c r="AP248" s="214"/>
      <c r="AQ248" s="214"/>
      <c r="AR248" s="214"/>
    </row>
    <row r="249" spans="1:44" s="6" customFormat="1" ht="12.75" customHeight="1" x14ac:dyDescent="0.2">
      <c r="A249" s="209">
        <f>A248+0.01</f>
        <v>7.0299999999999994</v>
      </c>
      <c r="B249" s="210"/>
      <c r="C249" s="211" t="s">
        <v>215</v>
      </c>
      <c r="D249" s="212"/>
      <c r="E249" s="212"/>
      <c r="F249" s="212"/>
      <c r="G249" s="212"/>
      <c r="H249" s="212"/>
      <c r="I249" s="213"/>
      <c r="J249" s="214">
        <f t="shared" si="136"/>
        <v>0</v>
      </c>
      <c r="K249" s="214"/>
      <c r="L249" s="214"/>
      <c r="M249" s="214">
        <f>J249*12</f>
        <v>0</v>
      </c>
      <c r="N249" s="214"/>
      <c r="O249" s="214"/>
      <c r="P249" s="214"/>
      <c r="Q249" s="214">
        <f>V111/12</f>
        <v>0</v>
      </c>
      <c r="R249" s="214"/>
      <c r="S249" s="214"/>
      <c r="T249" s="214">
        <f>Q249*12</f>
        <v>0</v>
      </c>
      <c r="U249" s="214"/>
      <c r="V249" s="214"/>
      <c r="W249" s="214"/>
      <c r="X249" s="214">
        <f>AL111/12</f>
        <v>0</v>
      </c>
      <c r="Y249" s="214"/>
      <c r="Z249" s="214"/>
      <c r="AA249" s="214">
        <f>X249*12</f>
        <v>0</v>
      </c>
      <c r="AB249" s="214"/>
      <c r="AC249" s="214"/>
      <c r="AD249" s="214"/>
      <c r="AE249" s="214">
        <f>V180/12</f>
        <v>0</v>
      </c>
      <c r="AF249" s="214"/>
      <c r="AG249" s="214"/>
      <c r="AH249" s="214">
        <f>AE249*12</f>
        <v>0</v>
      </c>
      <c r="AI249" s="214"/>
      <c r="AJ249" s="214"/>
      <c r="AK249" s="214"/>
      <c r="AL249" s="214">
        <f t="shared" si="115"/>
        <v>0</v>
      </c>
      <c r="AM249" s="214"/>
      <c r="AN249" s="214"/>
      <c r="AO249" s="214">
        <f>AL249*12</f>
        <v>0</v>
      </c>
      <c r="AP249" s="214"/>
      <c r="AQ249" s="214"/>
      <c r="AR249" s="214"/>
    </row>
    <row r="250" spans="1:44" s="6" customFormat="1" ht="12.75" customHeight="1" x14ac:dyDescent="0.2">
      <c r="A250" s="200">
        <f>+A241+1</f>
        <v>7.0399999999999991</v>
      </c>
      <c r="B250" s="201"/>
      <c r="C250" s="221" t="s">
        <v>212</v>
      </c>
      <c r="D250" s="222"/>
      <c r="E250" s="222"/>
      <c r="F250" s="222"/>
      <c r="G250" s="222"/>
      <c r="H250" s="222"/>
      <c r="I250" s="223"/>
      <c r="J250" s="187">
        <f>SUM(J247:L249)</f>
        <v>0</v>
      </c>
      <c r="K250" s="187"/>
      <c r="L250" s="187"/>
      <c r="M250" s="187">
        <f>SUM(M247:P249)</f>
        <v>0</v>
      </c>
      <c r="N250" s="187"/>
      <c r="O250" s="187"/>
      <c r="P250" s="187"/>
      <c r="Q250" s="187">
        <f>SUM(Q247:S249)</f>
        <v>0</v>
      </c>
      <c r="R250" s="187"/>
      <c r="S250" s="187"/>
      <c r="T250" s="187">
        <f>SUM(T247:W249)</f>
        <v>0</v>
      </c>
      <c r="U250" s="187"/>
      <c r="V250" s="187"/>
      <c r="W250" s="187"/>
      <c r="X250" s="187">
        <f>SUM(X247:Z249)</f>
        <v>0</v>
      </c>
      <c r="Y250" s="187"/>
      <c r="Z250" s="187"/>
      <c r="AA250" s="187">
        <f>SUM(AA247:AD249)</f>
        <v>0</v>
      </c>
      <c r="AB250" s="187"/>
      <c r="AC250" s="187"/>
      <c r="AD250" s="187"/>
      <c r="AE250" s="187">
        <f>SUM(AE247:AG249)</f>
        <v>0</v>
      </c>
      <c r="AF250" s="187"/>
      <c r="AG250" s="187"/>
      <c r="AH250" s="187">
        <f>SUM(AH247:AK249)</f>
        <v>0</v>
      </c>
      <c r="AI250" s="187"/>
      <c r="AJ250" s="187"/>
      <c r="AK250" s="187"/>
      <c r="AL250" s="187">
        <f>SUM(AL247:AN249)</f>
        <v>0</v>
      </c>
      <c r="AM250" s="187"/>
      <c r="AN250" s="187"/>
      <c r="AO250" s="187">
        <f>SUM(AO247:AR249)</f>
        <v>0</v>
      </c>
      <c r="AP250" s="187"/>
      <c r="AQ250" s="187"/>
      <c r="AR250" s="187"/>
    </row>
    <row r="251" spans="1:44" s="6" customFormat="1" ht="12.75" customHeight="1" x14ac:dyDescent="0.2">
      <c r="A251" s="200">
        <f>+A250+1</f>
        <v>8.0399999999999991</v>
      </c>
      <c r="B251" s="201"/>
      <c r="C251" s="221" t="s">
        <v>217</v>
      </c>
      <c r="D251" s="222"/>
      <c r="E251" s="222"/>
      <c r="F251" s="222"/>
      <c r="G251" s="222"/>
      <c r="H251" s="222"/>
      <c r="I251" s="223"/>
      <c r="J251" s="187">
        <f>+J237-J246+J250</f>
        <v>0</v>
      </c>
      <c r="K251" s="187"/>
      <c r="L251" s="187"/>
      <c r="M251" s="187">
        <f>+M237-M246+M250</f>
        <v>0</v>
      </c>
      <c r="N251" s="187"/>
      <c r="O251" s="187"/>
      <c r="P251" s="187"/>
      <c r="Q251" s="187">
        <f>+Q237-Q246+Q250</f>
        <v>0</v>
      </c>
      <c r="R251" s="187"/>
      <c r="S251" s="187"/>
      <c r="T251" s="187">
        <f>+T237-T246+T250</f>
        <v>0</v>
      </c>
      <c r="U251" s="187"/>
      <c r="V251" s="187"/>
      <c r="W251" s="187"/>
      <c r="X251" s="187">
        <f>+X237-X246+X250</f>
        <v>0</v>
      </c>
      <c r="Y251" s="187"/>
      <c r="Z251" s="187"/>
      <c r="AA251" s="187">
        <f>+AA237-AA246+AA250</f>
        <v>0</v>
      </c>
      <c r="AB251" s="187"/>
      <c r="AC251" s="187"/>
      <c r="AD251" s="187"/>
      <c r="AE251" s="187">
        <f>+AE237-AE246+AE250</f>
        <v>0</v>
      </c>
      <c r="AF251" s="187"/>
      <c r="AG251" s="187"/>
      <c r="AH251" s="187">
        <f>+AH237-AH246+AH250</f>
        <v>0</v>
      </c>
      <c r="AI251" s="187"/>
      <c r="AJ251" s="187"/>
      <c r="AK251" s="187"/>
      <c r="AL251" s="187">
        <f>+AL237-AL246+AL250</f>
        <v>0</v>
      </c>
      <c r="AM251" s="187"/>
      <c r="AN251" s="187"/>
      <c r="AO251" s="187">
        <f>+AO237-AO246+AO250</f>
        <v>0</v>
      </c>
      <c r="AP251" s="187"/>
      <c r="AQ251" s="187"/>
      <c r="AR251" s="187"/>
    </row>
    <row r="252" spans="1:44" s="6" customFormat="1" ht="12.75" customHeight="1" x14ac:dyDescent="0.2"/>
    <row r="253" spans="1:44" s="6" customFormat="1" ht="12.75" customHeight="1" x14ac:dyDescent="0.2"/>
    <row r="254" spans="1:44" s="6" customFormat="1" ht="12.75" customHeight="1" x14ac:dyDescent="0.2"/>
    <row r="255" spans="1:44" s="6" customFormat="1" ht="12.75" customHeight="1" x14ac:dyDescent="0.2"/>
    <row r="256" spans="1:44"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pans="1:49" s="6" customFormat="1" ht="12.75" customHeight="1" x14ac:dyDescent="0.2">
      <c r="A273" s="76" t="s">
        <v>242</v>
      </c>
      <c r="B273" s="76"/>
      <c r="C273" s="76"/>
      <c r="D273" s="76"/>
      <c r="F273" s="76" t="s">
        <v>243</v>
      </c>
      <c r="G273" s="76"/>
      <c r="H273" s="76"/>
      <c r="I273" s="76"/>
      <c r="J273" s="76"/>
      <c r="K273" s="76"/>
      <c r="L273" s="76"/>
      <c r="M273" s="76"/>
      <c r="N273" s="76"/>
      <c r="O273" s="76"/>
      <c r="P273" s="76"/>
      <c r="Q273" s="76"/>
      <c r="R273" s="76"/>
      <c r="S273" s="76"/>
      <c r="T273" s="76"/>
    </row>
    <row r="274" spans="1:49" s="6" customFormat="1" ht="12.75" customHeight="1" x14ac:dyDescent="0.2"/>
    <row r="275" spans="1:49" s="21" customFormat="1" ht="39" customHeight="1" x14ac:dyDescent="0.2">
      <c r="A275" s="205" t="s">
        <v>147</v>
      </c>
      <c r="B275" s="205"/>
      <c r="C275" s="205"/>
      <c r="D275" s="205"/>
      <c r="E275" s="205"/>
      <c r="F275" s="205"/>
      <c r="G275" s="205"/>
      <c r="H275" s="205"/>
      <c r="I275" s="205"/>
      <c r="J275" s="205" t="s">
        <v>232</v>
      </c>
      <c r="K275" s="205"/>
      <c r="L275" s="205"/>
      <c r="M275" s="205"/>
      <c r="N275" s="205" t="s">
        <v>233</v>
      </c>
      <c r="O275" s="205"/>
      <c r="P275" s="205"/>
      <c r="Q275" s="205"/>
      <c r="R275" s="205" t="s">
        <v>234</v>
      </c>
      <c r="S275" s="205"/>
      <c r="T275" s="205"/>
      <c r="U275" s="205"/>
      <c r="V275" s="205" t="s">
        <v>235</v>
      </c>
      <c r="W275" s="205"/>
      <c r="X275" s="205"/>
      <c r="Y275" s="205"/>
      <c r="Z275" s="205" t="s">
        <v>236</v>
      </c>
      <c r="AA275" s="205"/>
      <c r="AB275" s="205"/>
      <c r="AC275" s="205"/>
      <c r="AD275" s="205" t="s">
        <v>237</v>
      </c>
      <c r="AE275" s="205"/>
      <c r="AF275" s="205"/>
      <c r="AG275" s="205"/>
      <c r="AH275" s="205" t="s">
        <v>238</v>
      </c>
      <c r="AI275" s="205"/>
      <c r="AJ275" s="205"/>
      <c r="AK275" s="205"/>
      <c r="AL275" s="205" t="s">
        <v>239</v>
      </c>
      <c r="AM275" s="205"/>
      <c r="AN275" s="205"/>
      <c r="AO275" s="205"/>
      <c r="AP275" s="205" t="s">
        <v>240</v>
      </c>
      <c r="AQ275" s="205"/>
      <c r="AR275" s="205"/>
      <c r="AS275" s="205"/>
      <c r="AT275" s="205" t="s">
        <v>241</v>
      </c>
      <c r="AU275" s="205"/>
      <c r="AV275" s="205"/>
      <c r="AW275" s="205"/>
    </row>
    <row r="276" spans="1:49" s="6" customFormat="1" ht="12.75" customHeight="1" x14ac:dyDescent="0.2">
      <c r="A276" s="228" t="s">
        <v>245</v>
      </c>
      <c r="B276" s="228"/>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c r="AG276" s="228"/>
      <c r="AH276" s="228"/>
      <c r="AI276" s="228"/>
      <c r="AJ276" s="228"/>
      <c r="AK276" s="228"/>
      <c r="AL276" s="228"/>
      <c r="AM276" s="228"/>
      <c r="AN276" s="228"/>
      <c r="AO276" s="228"/>
      <c r="AP276" s="228"/>
      <c r="AQ276" s="228"/>
      <c r="AR276" s="228"/>
      <c r="AS276" s="228"/>
      <c r="AT276" s="228"/>
      <c r="AU276" s="228"/>
      <c r="AV276" s="228"/>
      <c r="AW276" s="228"/>
    </row>
    <row r="277" spans="1:49" s="6" customFormat="1" ht="12.75" customHeight="1" x14ac:dyDescent="0.2">
      <c r="A277" s="224">
        <v>0.01</v>
      </c>
      <c r="B277" s="224"/>
      <c r="C277" s="225" t="s">
        <v>244</v>
      </c>
      <c r="D277" s="225"/>
      <c r="E277" s="225"/>
      <c r="F277" s="225"/>
      <c r="G277" s="225"/>
      <c r="H277" s="225"/>
      <c r="I277" s="225"/>
      <c r="J277" s="227">
        <f>+J212</f>
        <v>0</v>
      </c>
      <c r="K277" s="227"/>
      <c r="L277" s="227"/>
      <c r="M277" s="227"/>
      <c r="N277" s="226">
        <f t="shared" ref="N277:N282" si="137">+J277*12</f>
        <v>0</v>
      </c>
      <c r="O277" s="226"/>
      <c r="P277" s="226"/>
      <c r="Q277" s="226"/>
      <c r="R277" s="227">
        <f>+Q212</f>
        <v>0</v>
      </c>
      <c r="S277" s="227"/>
      <c r="T277" s="227"/>
      <c r="U277" s="227"/>
      <c r="V277" s="226">
        <f t="shared" ref="V277:V282" si="138">+R277*12</f>
        <v>0</v>
      </c>
      <c r="W277" s="226"/>
      <c r="X277" s="226"/>
      <c r="Y277" s="226"/>
      <c r="Z277" s="227">
        <f>+X212</f>
        <v>0</v>
      </c>
      <c r="AA277" s="227"/>
      <c r="AB277" s="227"/>
      <c r="AC277" s="227"/>
      <c r="AD277" s="226">
        <f t="shared" ref="AD277:AD282" si="139">+Z277*12</f>
        <v>0</v>
      </c>
      <c r="AE277" s="226"/>
      <c r="AF277" s="226"/>
      <c r="AG277" s="226"/>
      <c r="AH277" s="227">
        <f>+AE212</f>
        <v>0</v>
      </c>
      <c r="AI277" s="227"/>
      <c r="AJ277" s="227"/>
      <c r="AK277" s="227"/>
      <c r="AL277" s="226">
        <f t="shared" ref="AL277:AL282" si="140">+AH277*12</f>
        <v>0</v>
      </c>
      <c r="AM277" s="226"/>
      <c r="AN277" s="226"/>
      <c r="AO277" s="226"/>
      <c r="AP277" s="227">
        <f>+AL212</f>
        <v>0</v>
      </c>
      <c r="AQ277" s="227"/>
      <c r="AR277" s="227"/>
      <c r="AS277" s="227"/>
      <c r="AT277" s="226">
        <f t="shared" ref="AT277:AT282" si="141">+AP277*12</f>
        <v>0</v>
      </c>
      <c r="AU277" s="226"/>
      <c r="AV277" s="226"/>
      <c r="AW277" s="226"/>
    </row>
    <row r="278" spans="1:49" s="6" customFormat="1" ht="12.75" customHeight="1" x14ac:dyDescent="0.2">
      <c r="A278" s="224">
        <f>+A277+0.01</f>
        <v>0.02</v>
      </c>
      <c r="B278" s="224"/>
      <c r="C278" s="225" t="s">
        <v>246</v>
      </c>
      <c r="D278" s="225"/>
      <c r="E278" s="225"/>
      <c r="F278" s="225"/>
      <c r="G278" s="225"/>
      <c r="H278" s="225"/>
      <c r="I278" s="225"/>
      <c r="J278" s="227">
        <f t="shared" ref="J278:J281" si="142">+J213</f>
        <v>0</v>
      </c>
      <c r="K278" s="227"/>
      <c r="L278" s="227"/>
      <c r="M278" s="227"/>
      <c r="N278" s="226">
        <f t="shared" si="137"/>
        <v>0</v>
      </c>
      <c r="O278" s="226"/>
      <c r="P278" s="226"/>
      <c r="Q278" s="226"/>
      <c r="R278" s="227">
        <f t="shared" ref="R278:R281" si="143">+Q213</f>
        <v>0</v>
      </c>
      <c r="S278" s="227"/>
      <c r="T278" s="227"/>
      <c r="U278" s="227"/>
      <c r="V278" s="226">
        <f t="shared" si="138"/>
        <v>0</v>
      </c>
      <c r="W278" s="226"/>
      <c r="X278" s="226"/>
      <c r="Y278" s="226"/>
      <c r="Z278" s="227">
        <f t="shared" ref="Z278:Z281" si="144">+X213</f>
        <v>0</v>
      </c>
      <c r="AA278" s="227"/>
      <c r="AB278" s="227"/>
      <c r="AC278" s="227"/>
      <c r="AD278" s="226">
        <f t="shared" si="139"/>
        <v>0</v>
      </c>
      <c r="AE278" s="226"/>
      <c r="AF278" s="226"/>
      <c r="AG278" s="226"/>
      <c r="AH278" s="227">
        <f t="shared" ref="AH278:AH281" si="145">+AE213</f>
        <v>0</v>
      </c>
      <c r="AI278" s="227"/>
      <c r="AJ278" s="227"/>
      <c r="AK278" s="227"/>
      <c r="AL278" s="226">
        <f t="shared" si="140"/>
        <v>0</v>
      </c>
      <c r="AM278" s="226"/>
      <c r="AN278" s="226"/>
      <c r="AO278" s="226"/>
      <c r="AP278" s="227">
        <f t="shared" ref="AP278:AP281" si="146">+AL213</f>
        <v>0</v>
      </c>
      <c r="AQ278" s="227"/>
      <c r="AR278" s="227"/>
      <c r="AS278" s="227"/>
      <c r="AT278" s="226">
        <f t="shared" si="141"/>
        <v>0</v>
      </c>
      <c r="AU278" s="226"/>
      <c r="AV278" s="226"/>
      <c r="AW278" s="226"/>
    </row>
    <row r="279" spans="1:49" s="6" customFormat="1" ht="12.75" customHeight="1" x14ac:dyDescent="0.2">
      <c r="A279" s="224">
        <f>+A278+0.01</f>
        <v>0.03</v>
      </c>
      <c r="B279" s="224"/>
      <c r="C279" s="225" t="s">
        <v>247</v>
      </c>
      <c r="D279" s="225"/>
      <c r="E279" s="225"/>
      <c r="F279" s="225"/>
      <c r="G279" s="225"/>
      <c r="H279" s="225"/>
      <c r="I279" s="225"/>
      <c r="J279" s="227">
        <f t="shared" si="142"/>
        <v>0</v>
      </c>
      <c r="K279" s="227"/>
      <c r="L279" s="227"/>
      <c r="M279" s="227"/>
      <c r="N279" s="226">
        <f t="shared" si="137"/>
        <v>0</v>
      </c>
      <c r="O279" s="226"/>
      <c r="P279" s="226"/>
      <c r="Q279" s="226"/>
      <c r="R279" s="227">
        <f t="shared" si="143"/>
        <v>0</v>
      </c>
      <c r="S279" s="227"/>
      <c r="T279" s="227"/>
      <c r="U279" s="227"/>
      <c r="V279" s="226">
        <f t="shared" si="138"/>
        <v>0</v>
      </c>
      <c r="W279" s="226"/>
      <c r="X279" s="226"/>
      <c r="Y279" s="226"/>
      <c r="Z279" s="227">
        <f t="shared" si="144"/>
        <v>0</v>
      </c>
      <c r="AA279" s="227"/>
      <c r="AB279" s="227"/>
      <c r="AC279" s="227"/>
      <c r="AD279" s="226">
        <f t="shared" si="139"/>
        <v>0</v>
      </c>
      <c r="AE279" s="226"/>
      <c r="AF279" s="226"/>
      <c r="AG279" s="226"/>
      <c r="AH279" s="227">
        <f t="shared" si="145"/>
        <v>0</v>
      </c>
      <c r="AI279" s="227"/>
      <c r="AJ279" s="227"/>
      <c r="AK279" s="227"/>
      <c r="AL279" s="226">
        <f t="shared" si="140"/>
        <v>0</v>
      </c>
      <c r="AM279" s="226"/>
      <c r="AN279" s="226"/>
      <c r="AO279" s="226"/>
      <c r="AP279" s="227">
        <f t="shared" si="146"/>
        <v>0</v>
      </c>
      <c r="AQ279" s="227"/>
      <c r="AR279" s="227"/>
      <c r="AS279" s="227"/>
      <c r="AT279" s="226">
        <f t="shared" si="141"/>
        <v>0</v>
      </c>
      <c r="AU279" s="226"/>
      <c r="AV279" s="226"/>
      <c r="AW279" s="226"/>
    </row>
    <row r="280" spans="1:49" s="6" customFormat="1" ht="12.75" customHeight="1" x14ac:dyDescent="0.2">
      <c r="A280" s="224">
        <f>+A279+0.01</f>
        <v>0.04</v>
      </c>
      <c r="B280" s="224"/>
      <c r="C280" s="225" t="s">
        <v>248</v>
      </c>
      <c r="D280" s="225"/>
      <c r="E280" s="225"/>
      <c r="F280" s="225"/>
      <c r="G280" s="225"/>
      <c r="H280" s="225"/>
      <c r="I280" s="225"/>
      <c r="J280" s="227">
        <f t="shared" si="142"/>
        <v>0</v>
      </c>
      <c r="K280" s="227"/>
      <c r="L280" s="227"/>
      <c r="M280" s="227"/>
      <c r="N280" s="226">
        <f t="shared" si="137"/>
        <v>0</v>
      </c>
      <c r="O280" s="226"/>
      <c r="P280" s="226"/>
      <c r="Q280" s="226"/>
      <c r="R280" s="227">
        <f t="shared" si="143"/>
        <v>0</v>
      </c>
      <c r="S280" s="227"/>
      <c r="T280" s="227"/>
      <c r="U280" s="227"/>
      <c r="V280" s="226">
        <f t="shared" si="138"/>
        <v>0</v>
      </c>
      <c r="W280" s="226"/>
      <c r="X280" s="226"/>
      <c r="Y280" s="226"/>
      <c r="Z280" s="227">
        <f t="shared" si="144"/>
        <v>0</v>
      </c>
      <c r="AA280" s="227"/>
      <c r="AB280" s="227"/>
      <c r="AC280" s="227"/>
      <c r="AD280" s="226">
        <f t="shared" si="139"/>
        <v>0</v>
      </c>
      <c r="AE280" s="226"/>
      <c r="AF280" s="226"/>
      <c r="AG280" s="226"/>
      <c r="AH280" s="227">
        <f t="shared" si="145"/>
        <v>0</v>
      </c>
      <c r="AI280" s="227"/>
      <c r="AJ280" s="227"/>
      <c r="AK280" s="227"/>
      <c r="AL280" s="226">
        <f t="shared" si="140"/>
        <v>0</v>
      </c>
      <c r="AM280" s="226"/>
      <c r="AN280" s="226"/>
      <c r="AO280" s="226"/>
      <c r="AP280" s="227">
        <f t="shared" si="146"/>
        <v>0</v>
      </c>
      <c r="AQ280" s="227"/>
      <c r="AR280" s="227"/>
      <c r="AS280" s="227"/>
      <c r="AT280" s="226">
        <f t="shared" si="141"/>
        <v>0</v>
      </c>
      <c r="AU280" s="226"/>
      <c r="AV280" s="226"/>
      <c r="AW280" s="226"/>
    </row>
    <row r="281" spans="1:49" s="6" customFormat="1" ht="12.75" customHeight="1" x14ac:dyDescent="0.2">
      <c r="A281" s="224">
        <f>+A280+0.01</f>
        <v>0.05</v>
      </c>
      <c r="B281" s="224"/>
      <c r="C281" s="225" t="s">
        <v>210</v>
      </c>
      <c r="D281" s="225"/>
      <c r="E281" s="225"/>
      <c r="F281" s="225"/>
      <c r="G281" s="225"/>
      <c r="H281" s="225"/>
      <c r="I281" s="225"/>
      <c r="J281" s="227">
        <f t="shared" si="142"/>
        <v>0</v>
      </c>
      <c r="K281" s="227"/>
      <c r="L281" s="227"/>
      <c r="M281" s="227"/>
      <c r="N281" s="226">
        <f t="shared" si="137"/>
        <v>0</v>
      </c>
      <c r="O281" s="226"/>
      <c r="P281" s="226"/>
      <c r="Q281" s="226"/>
      <c r="R281" s="227">
        <f t="shared" si="143"/>
        <v>0</v>
      </c>
      <c r="S281" s="227"/>
      <c r="T281" s="227"/>
      <c r="U281" s="227"/>
      <c r="V281" s="226">
        <f t="shared" si="138"/>
        <v>0</v>
      </c>
      <c r="W281" s="226"/>
      <c r="X281" s="226"/>
      <c r="Y281" s="226"/>
      <c r="Z281" s="227">
        <f t="shared" si="144"/>
        <v>0</v>
      </c>
      <c r="AA281" s="227"/>
      <c r="AB281" s="227"/>
      <c r="AC281" s="227"/>
      <c r="AD281" s="226">
        <f t="shared" si="139"/>
        <v>0</v>
      </c>
      <c r="AE281" s="226"/>
      <c r="AF281" s="226"/>
      <c r="AG281" s="226"/>
      <c r="AH281" s="227">
        <f t="shared" si="145"/>
        <v>0</v>
      </c>
      <c r="AI281" s="227"/>
      <c r="AJ281" s="227"/>
      <c r="AK281" s="227"/>
      <c r="AL281" s="226">
        <f t="shared" si="140"/>
        <v>0</v>
      </c>
      <c r="AM281" s="226"/>
      <c r="AN281" s="226"/>
      <c r="AO281" s="226"/>
      <c r="AP281" s="227">
        <f t="shared" si="146"/>
        <v>0</v>
      </c>
      <c r="AQ281" s="227"/>
      <c r="AR281" s="227"/>
      <c r="AS281" s="227"/>
      <c r="AT281" s="226">
        <f t="shared" si="141"/>
        <v>0</v>
      </c>
      <c r="AU281" s="226"/>
      <c r="AV281" s="226"/>
      <c r="AW281" s="226"/>
    </row>
    <row r="282" spans="1:49" s="16" customFormat="1" ht="12.75" customHeight="1" x14ac:dyDescent="0.2">
      <c r="A282" s="229">
        <v>1</v>
      </c>
      <c r="B282" s="229"/>
      <c r="C282" s="230" t="s">
        <v>249</v>
      </c>
      <c r="D282" s="230"/>
      <c r="E282" s="230"/>
      <c r="F282" s="230"/>
      <c r="G282" s="230"/>
      <c r="H282" s="230"/>
      <c r="I282" s="230"/>
      <c r="J282" s="226">
        <f>SUM(J277:M281)</f>
        <v>0</v>
      </c>
      <c r="K282" s="226"/>
      <c r="L282" s="226"/>
      <c r="M282" s="226"/>
      <c r="N282" s="226">
        <f t="shared" si="137"/>
        <v>0</v>
      </c>
      <c r="O282" s="226"/>
      <c r="P282" s="226"/>
      <c r="Q282" s="226"/>
      <c r="R282" s="226">
        <f>SUM(R277:U281)</f>
        <v>0</v>
      </c>
      <c r="S282" s="226"/>
      <c r="T282" s="226"/>
      <c r="U282" s="226"/>
      <c r="V282" s="226">
        <f t="shared" si="138"/>
        <v>0</v>
      </c>
      <c r="W282" s="226"/>
      <c r="X282" s="226"/>
      <c r="Y282" s="226"/>
      <c r="Z282" s="226">
        <f>SUM(Z277:AC281)</f>
        <v>0</v>
      </c>
      <c r="AA282" s="226"/>
      <c r="AB282" s="226"/>
      <c r="AC282" s="226"/>
      <c r="AD282" s="226">
        <f t="shared" si="139"/>
        <v>0</v>
      </c>
      <c r="AE282" s="226"/>
      <c r="AF282" s="226"/>
      <c r="AG282" s="226"/>
      <c r="AH282" s="226">
        <f>SUM(AH277:AK281)</f>
        <v>0</v>
      </c>
      <c r="AI282" s="226"/>
      <c r="AJ282" s="226"/>
      <c r="AK282" s="226"/>
      <c r="AL282" s="226">
        <f t="shared" si="140"/>
        <v>0</v>
      </c>
      <c r="AM282" s="226"/>
      <c r="AN282" s="226"/>
      <c r="AO282" s="226"/>
      <c r="AP282" s="226">
        <f>SUM(AP277:AS281)</f>
        <v>0</v>
      </c>
      <c r="AQ282" s="226"/>
      <c r="AR282" s="226"/>
      <c r="AS282" s="226"/>
      <c r="AT282" s="226">
        <f t="shared" si="141"/>
        <v>0</v>
      </c>
      <c r="AU282" s="226"/>
      <c r="AV282" s="226"/>
      <c r="AW282" s="226"/>
    </row>
    <row r="283" spans="1:49" s="6" customFormat="1" ht="12.75" customHeight="1" x14ac:dyDescent="0.2">
      <c r="A283" s="228" t="s">
        <v>250</v>
      </c>
      <c r="B283" s="228"/>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c r="AG283" s="228"/>
      <c r="AH283" s="228"/>
      <c r="AI283" s="228"/>
      <c r="AJ283" s="228"/>
      <c r="AK283" s="228"/>
      <c r="AL283" s="228"/>
      <c r="AM283" s="228"/>
      <c r="AN283" s="228"/>
      <c r="AO283" s="228"/>
      <c r="AP283" s="228"/>
      <c r="AQ283" s="228"/>
      <c r="AR283" s="228"/>
      <c r="AS283" s="228"/>
      <c r="AT283" s="228"/>
      <c r="AU283" s="228"/>
      <c r="AV283" s="228"/>
      <c r="AW283" s="228"/>
    </row>
    <row r="284" spans="1:49" s="6" customFormat="1" ht="12.75" customHeight="1" x14ac:dyDescent="0.2">
      <c r="A284" s="224">
        <v>0.01</v>
      </c>
      <c r="B284" s="224"/>
      <c r="C284" s="225" t="s">
        <v>185</v>
      </c>
      <c r="D284" s="225"/>
      <c r="E284" s="225"/>
      <c r="F284" s="225"/>
      <c r="G284" s="225"/>
      <c r="H284" s="225"/>
      <c r="I284" s="225"/>
      <c r="J284" s="227">
        <f>+J218</f>
        <v>0</v>
      </c>
      <c r="K284" s="227"/>
      <c r="L284" s="227"/>
      <c r="M284" s="227"/>
      <c r="N284" s="226">
        <f>+J284*12</f>
        <v>0</v>
      </c>
      <c r="O284" s="226"/>
      <c r="P284" s="226"/>
      <c r="Q284" s="226"/>
      <c r="R284" s="227">
        <f>+Q218</f>
        <v>0</v>
      </c>
      <c r="S284" s="227"/>
      <c r="T284" s="227"/>
      <c r="U284" s="227"/>
      <c r="V284" s="226">
        <f>+R284*12</f>
        <v>0</v>
      </c>
      <c r="W284" s="226"/>
      <c r="X284" s="226"/>
      <c r="Y284" s="226"/>
      <c r="Z284" s="227">
        <f>+X218</f>
        <v>0</v>
      </c>
      <c r="AA284" s="227"/>
      <c r="AB284" s="227"/>
      <c r="AC284" s="227"/>
      <c r="AD284" s="226">
        <f>+Z284*12</f>
        <v>0</v>
      </c>
      <c r="AE284" s="226"/>
      <c r="AF284" s="226"/>
      <c r="AG284" s="226"/>
      <c r="AH284" s="227">
        <f>+AE218</f>
        <v>0</v>
      </c>
      <c r="AI284" s="227"/>
      <c r="AJ284" s="227"/>
      <c r="AK284" s="227"/>
      <c r="AL284" s="226">
        <f>+AH284*12</f>
        <v>0</v>
      </c>
      <c r="AM284" s="226"/>
      <c r="AN284" s="226"/>
      <c r="AO284" s="226"/>
      <c r="AP284" s="227">
        <f>+AL218</f>
        <v>0</v>
      </c>
      <c r="AQ284" s="227"/>
      <c r="AR284" s="227"/>
      <c r="AS284" s="227"/>
      <c r="AT284" s="226">
        <f>+AP284*12</f>
        <v>0</v>
      </c>
      <c r="AU284" s="226"/>
      <c r="AV284" s="226"/>
      <c r="AW284" s="226"/>
    </row>
    <row r="285" spans="1:49" s="6" customFormat="1" ht="12.75" customHeight="1" x14ac:dyDescent="0.2">
      <c r="A285" s="224">
        <f>+A284+0.01</f>
        <v>0.02</v>
      </c>
      <c r="B285" s="224"/>
      <c r="C285" s="225" t="s">
        <v>251</v>
      </c>
      <c r="D285" s="225"/>
      <c r="E285" s="225"/>
      <c r="F285" s="225"/>
      <c r="G285" s="225"/>
      <c r="H285" s="225"/>
      <c r="I285" s="225"/>
      <c r="J285" s="227">
        <f t="shared" ref="J285:J299" si="147">+J219</f>
        <v>0</v>
      </c>
      <c r="K285" s="227"/>
      <c r="L285" s="227"/>
      <c r="M285" s="227"/>
      <c r="N285" s="226">
        <f>+J285*12</f>
        <v>0</v>
      </c>
      <c r="O285" s="226"/>
      <c r="P285" s="226"/>
      <c r="Q285" s="226"/>
      <c r="R285" s="227">
        <f t="shared" ref="R285:R299" si="148">+Q219</f>
        <v>0</v>
      </c>
      <c r="S285" s="227"/>
      <c r="T285" s="227"/>
      <c r="U285" s="227"/>
      <c r="V285" s="226">
        <f>+R285*12</f>
        <v>0</v>
      </c>
      <c r="W285" s="226"/>
      <c r="X285" s="226"/>
      <c r="Y285" s="226"/>
      <c r="Z285" s="227">
        <f t="shared" ref="Z285:Z299" si="149">+X219</f>
        <v>0</v>
      </c>
      <c r="AA285" s="227"/>
      <c r="AB285" s="227"/>
      <c r="AC285" s="227"/>
      <c r="AD285" s="226">
        <f>+Z285*12</f>
        <v>0</v>
      </c>
      <c r="AE285" s="226"/>
      <c r="AF285" s="226"/>
      <c r="AG285" s="226"/>
      <c r="AH285" s="227">
        <f t="shared" ref="AH285:AH299" si="150">+AE219</f>
        <v>0</v>
      </c>
      <c r="AI285" s="227"/>
      <c r="AJ285" s="227"/>
      <c r="AK285" s="227"/>
      <c r="AL285" s="226">
        <f>+AH285*12</f>
        <v>0</v>
      </c>
      <c r="AM285" s="226"/>
      <c r="AN285" s="226"/>
      <c r="AO285" s="226"/>
      <c r="AP285" s="227">
        <f t="shared" ref="AP285:AP299" si="151">+AL219</f>
        <v>0</v>
      </c>
      <c r="AQ285" s="227"/>
      <c r="AR285" s="227"/>
      <c r="AS285" s="227"/>
      <c r="AT285" s="226">
        <f>+AP285*12</f>
        <v>0</v>
      </c>
      <c r="AU285" s="226"/>
      <c r="AV285" s="226"/>
      <c r="AW285" s="226"/>
    </row>
    <row r="286" spans="1:49" s="6" customFormat="1" ht="12.75" customHeight="1" x14ac:dyDescent="0.2">
      <c r="A286" s="224">
        <f>+A285+0.01</f>
        <v>0.03</v>
      </c>
      <c r="B286" s="224"/>
      <c r="C286" s="225" t="s">
        <v>252</v>
      </c>
      <c r="D286" s="225"/>
      <c r="E286" s="225"/>
      <c r="F286" s="225"/>
      <c r="G286" s="225"/>
      <c r="H286" s="225"/>
      <c r="I286" s="225"/>
      <c r="J286" s="227">
        <f t="shared" si="147"/>
        <v>0</v>
      </c>
      <c r="K286" s="227"/>
      <c r="L286" s="227"/>
      <c r="M286" s="227"/>
      <c r="N286" s="226">
        <f>+J286*12</f>
        <v>0</v>
      </c>
      <c r="O286" s="226"/>
      <c r="P286" s="226"/>
      <c r="Q286" s="226"/>
      <c r="R286" s="227">
        <f t="shared" si="148"/>
        <v>0</v>
      </c>
      <c r="S286" s="227"/>
      <c r="T286" s="227"/>
      <c r="U286" s="227"/>
      <c r="V286" s="226">
        <f>+R286*12</f>
        <v>0</v>
      </c>
      <c r="W286" s="226"/>
      <c r="X286" s="226"/>
      <c r="Y286" s="226"/>
      <c r="Z286" s="227">
        <f t="shared" si="149"/>
        <v>0</v>
      </c>
      <c r="AA286" s="227"/>
      <c r="AB286" s="227"/>
      <c r="AC286" s="227"/>
      <c r="AD286" s="226">
        <f>+Z286*12</f>
        <v>0</v>
      </c>
      <c r="AE286" s="226"/>
      <c r="AF286" s="226"/>
      <c r="AG286" s="226"/>
      <c r="AH286" s="227">
        <f t="shared" si="150"/>
        <v>0</v>
      </c>
      <c r="AI286" s="227"/>
      <c r="AJ286" s="227"/>
      <c r="AK286" s="227"/>
      <c r="AL286" s="226">
        <f>+AH286*12</f>
        <v>0</v>
      </c>
      <c r="AM286" s="226"/>
      <c r="AN286" s="226"/>
      <c r="AO286" s="226"/>
      <c r="AP286" s="227">
        <f t="shared" si="151"/>
        <v>0</v>
      </c>
      <c r="AQ286" s="227"/>
      <c r="AR286" s="227"/>
      <c r="AS286" s="227"/>
      <c r="AT286" s="226">
        <f>+AP286*12</f>
        <v>0</v>
      </c>
      <c r="AU286" s="226"/>
      <c r="AV286" s="226"/>
      <c r="AW286" s="226"/>
    </row>
    <row r="287" spans="1:49" s="6" customFormat="1" ht="12.75" customHeight="1" x14ac:dyDescent="0.2">
      <c r="A287" s="224">
        <f>+A286+0.01</f>
        <v>0.04</v>
      </c>
      <c r="B287" s="224"/>
      <c r="C287" s="225" t="s">
        <v>188</v>
      </c>
      <c r="D287" s="225"/>
      <c r="E287" s="225"/>
      <c r="F287" s="225"/>
      <c r="G287" s="225"/>
      <c r="H287" s="225"/>
      <c r="I287" s="225"/>
      <c r="J287" s="227">
        <f t="shared" si="147"/>
        <v>0</v>
      </c>
      <c r="K287" s="227"/>
      <c r="L287" s="227"/>
      <c r="M287" s="227"/>
      <c r="N287" s="226">
        <f>+J287*12</f>
        <v>0</v>
      </c>
      <c r="O287" s="226"/>
      <c r="P287" s="226"/>
      <c r="Q287" s="226"/>
      <c r="R287" s="227">
        <f t="shared" si="148"/>
        <v>0</v>
      </c>
      <c r="S287" s="227"/>
      <c r="T287" s="227"/>
      <c r="U287" s="227"/>
      <c r="V287" s="226">
        <f>+R287*12</f>
        <v>0</v>
      </c>
      <c r="W287" s="226"/>
      <c r="X287" s="226"/>
      <c r="Y287" s="226"/>
      <c r="Z287" s="227">
        <f t="shared" si="149"/>
        <v>0</v>
      </c>
      <c r="AA287" s="227"/>
      <c r="AB287" s="227"/>
      <c r="AC287" s="227"/>
      <c r="AD287" s="226">
        <f>+Z287*12</f>
        <v>0</v>
      </c>
      <c r="AE287" s="226"/>
      <c r="AF287" s="226"/>
      <c r="AG287" s="226"/>
      <c r="AH287" s="227">
        <f t="shared" si="150"/>
        <v>0</v>
      </c>
      <c r="AI287" s="227"/>
      <c r="AJ287" s="227"/>
      <c r="AK287" s="227"/>
      <c r="AL287" s="226">
        <f>+AH287*12</f>
        <v>0</v>
      </c>
      <c r="AM287" s="226"/>
      <c r="AN287" s="226"/>
      <c r="AO287" s="226"/>
      <c r="AP287" s="227">
        <f t="shared" si="151"/>
        <v>0</v>
      </c>
      <c r="AQ287" s="227"/>
      <c r="AR287" s="227"/>
      <c r="AS287" s="227"/>
      <c r="AT287" s="226">
        <f>+AP287*12</f>
        <v>0</v>
      </c>
      <c r="AU287" s="226"/>
      <c r="AV287" s="226"/>
      <c r="AW287" s="226"/>
    </row>
    <row r="288" spans="1:49" s="6" customFormat="1" ht="12.75" customHeight="1" x14ac:dyDescent="0.2">
      <c r="A288" s="224">
        <f>+A287+0.01</f>
        <v>0.05</v>
      </c>
      <c r="B288" s="224"/>
      <c r="C288" s="225" t="s">
        <v>189</v>
      </c>
      <c r="D288" s="225"/>
      <c r="E288" s="225"/>
      <c r="F288" s="225"/>
      <c r="G288" s="225"/>
      <c r="H288" s="225"/>
      <c r="I288" s="225"/>
      <c r="J288" s="227">
        <f t="shared" si="147"/>
        <v>0</v>
      </c>
      <c r="K288" s="227"/>
      <c r="L288" s="227"/>
      <c r="M288" s="227"/>
      <c r="N288" s="226">
        <f>+J288*12</f>
        <v>0</v>
      </c>
      <c r="O288" s="226"/>
      <c r="P288" s="226"/>
      <c r="Q288" s="226"/>
      <c r="R288" s="227">
        <f t="shared" si="148"/>
        <v>0</v>
      </c>
      <c r="S288" s="227"/>
      <c r="T288" s="227"/>
      <c r="U288" s="227"/>
      <c r="V288" s="226">
        <f>+R288*12</f>
        <v>0</v>
      </c>
      <c r="W288" s="226"/>
      <c r="X288" s="226"/>
      <c r="Y288" s="226"/>
      <c r="Z288" s="227">
        <f t="shared" si="149"/>
        <v>0</v>
      </c>
      <c r="AA288" s="227"/>
      <c r="AB288" s="227"/>
      <c r="AC288" s="227"/>
      <c r="AD288" s="226">
        <f>+Z288*12</f>
        <v>0</v>
      </c>
      <c r="AE288" s="226"/>
      <c r="AF288" s="226"/>
      <c r="AG288" s="226"/>
      <c r="AH288" s="227">
        <f t="shared" si="150"/>
        <v>0</v>
      </c>
      <c r="AI288" s="227"/>
      <c r="AJ288" s="227"/>
      <c r="AK288" s="227"/>
      <c r="AL288" s="226">
        <f>+AH288*12</f>
        <v>0</v>
      </c>
      <c r="AM288" s="226"/>
      <c r="AN288" s="226"/>
      <c r="AO288" s="226"/>
      <c r="AP288" s="227">
        <f t="shared" si="151"/>
        <v>0</v>
      </c>
      <c r="AQ288" s="227"/>
      <c r="AR288" s="227"/>
      <c r="AS288" s="227"/>
      <c r="AT288" s="226">
        <f>+AP288*12</f>
        <v>0</v>
      </c>
      <c r="AU288" s="226"/>
      <c r="AV288" s="226"/>
      <c r="AW288" s="226"/>
    </row>
    <row r="289" spans="1:49" s="6" customFormat="1" ht="12.75" customHeight="1" x14ac:dyDescent="0.2">
      <c r="A289" s="224">
        <f t="shared" ref="A289:A300" si="152">+A288+0.01</f>
        <v>6.0000000000000005E-2</v>
      </c>
      <c r="B289" s="224"/>
      <c r="C289" s="225" t="s">
        <v>190</v>
      </c>
      <c r="D289" s="225"/>
      <c r="E289" s="225"/>
      <c r="F289" s="225"/>
      <c r="G289" s="225"/>
      <c r="H289" s="225"/>
      <c r="I289" s="225"/>
      <c r="J289" s="227">
        <f t="shared" si="147"/>
        <v>0</v>
      </c>
      <c r="K289" s="227"/>
      <c r="L289" s="227"/>
      <c r="M289" s="227"/>
      <c r="N289" s="226">
        <f t="shared" ref="N289:N300" si="153">+J289*12</f>
        <v>0</v>
      </c>
      <c r="O289" s="226"/>
      <c r="P289" s="226"/>
      <c r="Q289" s="226"/>
      <c r="R289" s="227">
        <f t="shared" si="148"/>
        <v>0</v>
      </c>
      <c r="S289" s="227"/>
      <c r="T289" s="227"/>
      <c r="U289" s="227"/>
      <c r="V289" s="226">
        <f t="shared" ref="V289:V300" si="154">+R289*12</f>
        <v>0</v>
      </c>
      <c r="W289" s="226"/>
      <c r="X289" s="226"/>
      <c r="Y289" s="226"/>
      <c r="Z289" s="227">
        <f t="shared" si="149"/>
        <v>0</v>
      </c>
      <c r="AA289" s="227"/>
      <c r="AB289" s="227"/>
      <c r="AC289" s="227"/>
      <c r="AD289" s="226">
        <f t="shared" ref="AD289:AD301" si="155">+Z289*12</f>
        <v>0</v>
      </c>
      <c r="AE289" s="226"/>
      <c r="AF289" s="226"/>
      <c r="AG289" s="226"/>
      <c r="AH289" s="227">
        <f t="shared" si="150"/>
        <v>0</v>
      </c>
      <c r="AI289" s="227"/>
      <c r="AJ289" s="227"/>
      <c r="AK289" s="227"/>
      <c r="AL289" s="226">
        <f t="shared" ref="AL289:AL301" si="156">+AH289*12</f>
        <v>0</v>
      </c>
      <c r="AM289" s="226"/>
      <c r="AN289" s="226"/>
      <c r="AO289" s="226"/>
      <c r="AP289" s="227">
        <f t="shared" si="151"/>
        <v>0</v>
      </c>
      <c r="AQ289" s="227"/>
      <c r="AR289" s="227"/>
      <c r="AS289" s="227"/>
      <c r="AT289" s="226">
        <f t="shared" ref="AT289:AT301" si="157">+AP289*12</f>
        <v>0</v>
      </c>
      <c r="AU289" s="226"/>
      <c r="AV289" s="226"/>
      <c r="AW289" s="226"/>
    </row>
    <row r="290" spans="1:49" s="6" customFormat="1" ht="12.75" customHeight="1" x14ac:dyDescent="0.2">
      <c r="A290" s="224">
        <f t="shared" si="152"/>
        <v>7.0000000000000007E-2</v>
      </c>
      <c r="B290" s="224"/>
      <c r="C290" s="225" t="s">
        <v>191</v>
      </c>
      <c r="D290" s="225"/>
      <c r="E290" s="225"/>
      <c r="F290" s="225"/>
      <c r="G290" s="225"/>
      <c r="H290" s="225"/>
      <c r="I290" s="225"/>
      <c r="J290" s="227">
        <f>+J224</f>
        <v>0</v>
      </c>
      <c r="K290" s="227"/>
      <c r="L290" s="227"/>
      <c r="M290" s="227"/>
      <c r="N290" s="226">
        <f t="shared" si="153"/>
        <v>0</v>
      </c>
      <c r="O290" s="226"/>
      <c r="P290" s="226"/>
      <c r="Q290" s="226"/>
      <c r="R290" s="227">
        <f t="shared" si="148"/>
        <v>0</v>
      </c>
      <c r="S290" s="227"/>
      <c r="T290" s="227"/>
      <c r="U290" s="227"/>
      <c r="V290" s="226">
        <f t="shared" si="154"/>
        <v>0</v>
      </c>
      <c r="W290" s="226"/>
      <c r="X290" s="226"/>
      <c r="Y290" s="226"/>
      <c r="Z290" s="227">
        <f t="shared" si="149"/>
        <v>0</v>
      </c>
      <c r="AA290" s="227"/>
      <c r="AB290" s="227"/>
      <c r="AC290" s="227"/>
      <c r="AD290" s="226">
        <f t="shared" si="155"/>
        <v>0</v>
      </c>
      <c r="AE290" s="226"/>
      <c r="AF290" s="226"/>
      <c r="AG290" s="226"/>
      <c r="AH290" s="227">
        <f t="shared" si="150"/>
        <v>0</v>
      </c>
      <c r="AI290" s="227"/>
      <c r="AJ290" s="227"/>
      <c r="AK290" s="227"/>
      <c r="AL290" s="226">
        <f t="shared" si="156"/>
        <v>0</v>
      </c>
      <c r="AM290" s="226"/>
      <c r="AN290" s="226"/>
      <c r="AO290" s="226"/>
      <c r="AP290" s="227">
        <f t="shared" si="151"/>
        <v>0</v>
      </c>
      <c r="AQ290" s="227"/>
      <c r="AR290" s="227"/>
      <c r="AS290" s="227"/>
      <c r="AT290" s="226">
        <f t="shared" si="157"/>
        <v>0</v>
      </c>
      <c r="AU290" s="226"/>
      <c r="AV290" s="226"/>
      <c r="AW290" s="226"/>
    </row>
    <row r="291" spans="1:49" s="6" customFormat="1" ht="12.75" customHeight="1" x14ac:dyDescent="0.2">
      <c r="A291" s="224">
        <f t="shared" si="152"/>
        <v>0.08</v>
      </c>
      <c r="B291" s="224"/>
      <c r="C291" s="225" t="s">
        <v>253</v>
      </c>
      <c r="D291" s="225"/>
      <c r="E291" s="225"/>
      <c r="F291" s="225"/>
      <c r="G291" s="225"/>
      <c r="H291" s="225"/>
      <c r="I291" s="225"/>
      <c r="J291" s="227">
        <f t="shared" si="147"/>
        <v>0</v>
      </c>
      <c r="K291" s="227"/>
      <c r="L291" s="227"/>
      <c r="M291" s="227"/>
      <c r="N291" s="226">
        <f t="shared" si="153"/>
        <v>0</v>
      </c>
      <c r="O291" s="226"/>
      <c r="P291" s="226"/>
      <c r="Q291" s="226"/>
      <c r="R291" s="227">
        <f t="shared" si="148"/>
        <v>0</v>
      </c>
      <c r="S291" s="227"/>
      <c r="T291" s="227"/>
      <c r="U291" s="227"/>
      <c r="V291" s="226">
        <f t="shared" si="154"/>
        <v>0</v>
      </c>
      <c r="W291" s="226"/>
      <c r="X291" s="226"/>
      <c r="Y291" s="226"/>
      <c r="Z291" s="227">
        <f t="shared" si="149"/>
        <v>0</v>
      </c>
      <c r="AA291" s="227"/>
      <c r="AB291" s="227"/>
      <c r="AC291" s="227"/>
      <c r="AD291" s="226">
        <f t="shared" si="155"/>
        <v>0</v>
      </c>
      <c r="AE291" s="226"/>
      <c r="AF291" s="226"/>
      <c r="AG291" s="226"/>
      <c r="AH291" s="227">
        <f t="shared" si="150"/>
        <v>0</v>
      </c>
      <c r="AI291" s="227"/>
      <c r="AJ291" s="227"/>
      <c r="AK291" s="227"/>
      <c r="AL291" s="226">
        <f t="shared" si="156"/>
        <v>0</v>
      </c>
      <c r="AM291" s="226"/>
      <c r="AN291" s="226"/>
      <c r="AO291" s="226"/>
      <c r="AP291" s="227">
        <f t="shared" si="151"/>
        <v>0</v>
      </c>
      <c r="AQ291" s="227"/>
      <c r="AR291" s="227"/>
      <c r="AS291" s="227"/>
      <c r="AT291" s="226">
        <f t="shared" si="157"/>
        <v>0</v>
      </c>
      <c r="AU291" s="226"/>
      <c r="AV291" s="226"/>
      <c r="AW291" s="226"/>
    </row>
    <row r="292" spans="1:49" s="6" customFormat="1" ht="12.75" customHeight="1" x14ac:dyDescent="0.2">
      <c r="A292" s="224">
        <f t="shared" si="152"/>
        <v>0.09</v>
      </c>
      <c r="B292" s="224"/>
      <c r="C292" s="225" t="s">
        <v>254</v>
      </c>
      <c r="D292" s="225"/>
      <c r="E292" s="225"/>
      <c r="F292" s="225"/>
      <c r="G292" s="225"/>
      <c r="H292" s="225"/>
      <c r="I292" s="225"/>
      <c r="J292" s="227">
        <f t="shared" si="147"/>
        <v>0</v>
      </c>
      <c r="K292" s="227"/>
      <c r="L292" s="227"/>
      <c r="M292" s="227"/>
      <c r="N292" s="226">
        <f t="shared" si="153"/>
        <v>0</v>
      </c>
      <c r="O292" s="226"/>
      <c r="P292" s="226"/>
      <c r="Q292" s="226"/>
      <c r="R292" s="227">
        <f t="shared" si="148"/>
        <v>0</v>
      </c>
      <c r="S292" s="227"/>
      <c r="T292" s="227"/>
      <c r="U292" s="227"/>
      <c r="V292" s="226">
        <f t="shared" si="154"/>
        <v>0</v>
      </c>
      <c r="W292" s="226"/>
      <c r="X292" s="226"/>
      <c r="Y292" s="226"/>
      <c r="Z292" s="227">
        <f t="shared" si="149"/>
        <v>0</v>
      </c>
      <c r="AA292" s="227"/>
      <c r="AB292" s="227"/>
      <c r="AC292" s="227"/>
      <c r="AD292" s="226">
        <f t="shared" si="155"/>
        <v>0</v>
      </c>
      <c r="AE292" s="226"/>
      <c r="AF292" s="226"/>
      <c r="AG292" s="226"/>
      <c r="AH292" s="227">
        <f t="shared" si="150"/>
        <v>0</v>
      </c>
      <c r="AI292" s="227"/>
      <c r="AJ292" s="227"/>
      <c r="AK292" s="227"/>
      <c r="AL292" s="226">
        <f t="shared" si="156"/>
        <v>0</v>
      </c>
      <c r="AM292" s="226"/>
      <c r="AN292" s="226"/>
      <c r="AO292" s="226"/>
      <c r="AP292" s="227">
        <f t="shared" si="151"/>
        <v>0</v>
      </c>
      <c r="AQ292" s="227"/>
      <c r="AR292" s="227"/>
      <c r="AS292" s="227"/>
      <c r="AT292" s="226">
        <f t="shared" si="157"/>
        <v>0</v>
      </c>
      <c r="AU292" s="226"/>
      <c r="AV292" s="226"/>
      <c r="AW292" s="226"/>
    </row>
    <row r="293" spans="1:49" s="6" customFormat="1" ht="12.75" customHeight="1" x14ac:dyDescent="0.2">
      <c r="A293" s="224">
        <f t="shared" si="152"/>
        <v>9.9999999999999992E-2</v>
      </c>
      <c r="B293" s="224"/>
      <c r="C293" s="225" t="s">
        <v>194</v>
      </c>
      <c r="D293" s="225"/>
      <c r="E293" s="225"/>
      <c r="F293" s="225"/>
      <c r="G293" s="225"/>
      <c r="H293" s="225"/>
      <c r="I293" s="225"/>
      <c r="J293" s="227">
        <f t="shared" si="147"/>
        <v>0</v>
      </c>
      <c r="K293" s="227"/>
      <c r="L293" s="227"/>
      <c r="M293" s="227"/>
      <c r="N293" s="226">
        <f t="shared" si="153"/>
        <v>0</v>
      </c>
      <c r="O293" s="226"/>
      <c r="P293" s="226"/>
      <c r="Q293" s="226"/>
      <c r="R293" s="227">
        <f t="shared" si="148"/>
        <v>0</v>
      </c>
      <c r="S293" s="227"/>
      <c r="T293" s="227"/>
      <c r="U293" s="227"/>
      <c r="V293" s="226">
        <f t="shared" si="154"/>
        <v>0</v>
      </c>
      <c r="W293" s="226"/>
      <c r="X293" s="226"/>
      <c r="Y293" s="226"/>
      <c r="Z293" s="227">
        <f t="shared" si="149"/>
        <v>0</v>
      </c>
      <c r="AA293" s="227"/>
      <c r="AB293" s="227"/>
      <c r="AC293" s="227"/>
      <c r="AD293" s="226">
        <f t="shared" si="155"/>
        <v>0</v>
      </c>
      <c r="AE293" s="226"/>
      <c r="AF293" s="226"/>
      <c r="AG293" s="226"/>
      <c r="AH293" s="227">
        <f t="shared" si="150"/>
        <v>0</v>
      </c>
      <c r="AI293" s="227"/>
      <c r="AJ293" s="227"/>
      <c r="AK293" s="227"/>
      <c r="AL293" s="226">
        <f t="shared" si="156"/>
        <v>0</v>
      </c>
      <c r="AM293" s="226"/>
      <c r="AN293" s="226"/>
      <c r="AO293" s="226"/>
      <c r="AP293" s="227">
        <f t="shared" si="151"/>
        <v>0</v>
      </c>
      <c r="AQ293" s="227"/>
      <c r="AR293" s="227"/>
      <c r="AS293" s="227"/>
      <c r="AT293" s="226">
        <f t="shared" si="157"/>
        <v>0</v>
      </c>
      <c r="AU293" s="226"/>
      <c r="AV293" s="226"/>
      <c r="AW293" s="226"/>
    </row>
    <row r="294" spans="1:49" s="6" customFormat="1" ht="12.75" customHeight="1" x14ac:dyDescent="0.2">
      <c r="A294" s="224">
        <f t="shared" si="152"/>
        <v>0.10999999999999999</v>
      </c>
      <c r="B294" s="224"/>
      <c r="C294" s="225" t="s">
        <v>255</v>
      </c>
      <c r="D294" s="225"/>
      <c r="E294" s="225"/>
      <c r="F294" s="225"/>
      <c r="G294" s="225"/>
      <c r="H294" s="225"/>
      <c r="I294" s="225"/>
      <c r="J294" s="227">
        <f t="shared" si="147"/>
        <v>0</v>
      </c>
      <c r="K294" s="227"/>
      <c r="L294" s="227"/>
      <c r="M294" s="227"/>
      <c r="N294" s="226">
        <f t="shared" si="153"/>
        <v>0</v>
      </c>
      <c r="O294" s="226"/>
      <c r="P294" s="226"/>
      <c r="Q294" s="226"/>
      <c r="R294" s="227">
        <f t="shared" si="148"/>
        <v>0</v>
      </c>
      <c r="S294" s="227"/>
      <c r="T294" s="227"/>
      <c r="U294" s="227"/>
      <c r="V294" s="226">
        <f t="shared" si="154"/>
        <v>0</v>
      </c>
      <c r="W294" s="226"/>
      <c r="X294" s="226"/>
      <c r="Y294" s="226"/>
      <c r="Z294" s="227">
        <f t="shared" si="149"/>
        <v>0</v>
      </c>
      <c r="AA294" s="227"/>
      <c r="AB294" s="227"/>
      <c r="AC294" s="227"/>
      <c r="AD294" s="226">
        <f t="shared" si="155"/>
        <v>0</v>
      </c>
      <c r="AE294" s="226"/>
      <c r="AF294" s="226"/>
      <c r="AG294" s="226"/>
      <c r="AH294" s="227">
        <f t="shared" si="150"/>
        <v>0</v>
      </c>
      <c r="AI294" s="227"/>
      <c r="AJ294" s="227"/>
      <c r="AK294" s="227"/>
      <c r="AL294" s="226">
        <f t="shared" si="156"/>
        <v>0</v>
      </c>
      <c r="AM294" s="226"/>
      <c r="AN294" s="226"/>
      <c r="AO294" s="226"/>
      <c r="AP294" s="227">
        <f t="shared" si="151"/>
        <v>0</v>
      </c>
      <c r="AQ294" s="227"/>
      <c r="AR294" s="227"/>
      <c r="AS294" s="227"/>
      <c r="AT294" s="226">
        <f t="shared" si="157"/>
        <v>0</v>
      </c>
      <c r="AU294" s="226"/>
      <c r="AV294" s="226"/>
      <c r="AW294" s="226"/>
    </row>
    <row r="295" spans="1:49" s="6" customFormat="1" ht="12.75" customHeight="1" x14ac:dyDescent="0.2">
      <c r="A295" s="224">
        <f t="shared" si="152"/>
        <v>0.11999999999999998</v>
      </c>
      <c r="B295" s="224"/>
      <c r="C295" s="225" t="s">
        <v>256</v>
      </c>
      <c r="D295" s="225"/>
      <c r="E295" s="225"/>
      <c r="F295" s="225"/>
      <c r="G295" s="225"/>
      <c r="H295" s="225"/>
      <c r="I295" s="225"/>
      <c r="J295" s="227">
        <f t="shared" si="147"/>
        <v>0</v>
      </c>
      <c r="K295" s="227"/>
      <c r="L295" s="227"/>
      <c r="M295" s="227"/>
      <c r="N295" s="226">
        <f t="shared" si="153"/>
        <v>0</v>
      </c>
      <c r="O295" s="226"/>
      <c r="P295" s="226"/>
      <c r="Q295" s="226"/>
      <c r="R295" s="227">
        <f t="shared" si="148"/>
        <v>0</v>
      </c>
      <c r="S295" s="227"/>
      <c r="T295" s="227"/>
      <c r="U295" s="227"/>
      <c r="V295" s="226">
        <f t="shared" si="154"/>
        <v>0</v>
      </c>
      <c r="W295" s="226"/>
      <c r="X295" s="226"/>
      <c r="Y295" s="226"/>
      <c r="Z295" s="227">
        <f t="shared" si="149"/>
        <v>0</v>
      </c>
      <c r="AA295" s="227"/>
      <c r="AB295" s="227"/>
      <c r="AC295" s="227"/>
      <c r="AD295" s="226">
        <f t="shared" si="155"/>
        <v>0</v>
      </c>
      <c r="AE295" s="226"/>
      <c r="AF295" s="226"/>
      <c r="AG295" s="226"/>
      <c r="AH295" s="227">
        <f t="shared" si="150"/>
        <v>0</v>
      </c>
      <c r="AI295" s="227"/>
      <c r="AJ295" s="227"/>
      <c r="AK295" s="227"/>
      <c r="AL295" s="226">
        <f t="shared" si="156"/>
        <v>0</v>
      </c>
      <c r="AM295" s="226"/>
      <c r="AN295" s="226"/>
      <c r="AO295" s="226"/>
      <c r="AP295" s="227">
        <f t="shared" si="151"/>
        <v>0</v>
      </c>
      <c r="AQ295" s="227"/>
      <c r="AR295" s="227"/>
      <c r="AS295" s="227"/>
      <c r="AT295" s="226">
        <f t="shared" si="157"/>
        <v>0</v>
      </c>
      <c r="AU295" s="226"/>
      <c r="AV295" s="226"/>
      <c r="AW295" s="226"/>
    </row>
    <row r="296" spans="1:49" s="6" customFormat="1" ht="12.75" customHeight="1" x14ac:dyDescent="0.2">
      <c r="A296" s="224">
        <f t="shared" si="152"/>
        <v>0.12999999999999998</v>
      </c>
      <c r="B296" s="224"/>
      <c r="C296" s="225" t="s">
        <v>197</v>
      </c>
      <c r="D296" s="225"/>
      <c r="E296" s="225"/>
      <c r="F296" s="225"/>
      <c r="G296" s="225"/>
      <c r="H296" s="225"/>
      <c r="I296" s="225"/>
      <c r="J296" s="227">
        <f t="shared" si="147"/>
        <v>0</v>
      </c>
      <c r="K296" s="227"/>
      <c r="L296" s="227"/>
      <c r="M296" s="227"/>
      <c r="N296" s="226">
        <f t="shared" si="153"/>
        <v>0</v>
      </c>
      <c r="O296" s="226"/>
      <c r="P296" s="226"/>
      <c r="Q296" s="226"/>
      <c r="R296" s="227">
        <f t="shared" si="148"/>
        <v>0</v>
      </c>
      <c r="S296" s="227"/>
      <c r="T296" s="227"/>
      <c r="U296" s="227"/>
      <c r="V296" s="226">
        <f t="shared" si="154"/>
        <v>0</v>
      </c>
      <c r="W296" s="226"/>
      <c r="X296" s="226"/>
      <c r="Y296" s="226"/>
      <c r="Z296" s="227">
        <f t="shared" si="149"/>
        <v>0</v>
      </c>
      <c r="AA296" s="227"/>
      <c r="AB296" s="227"/>
      <c r="AC296" s="227"/>
      <c r="AD296" s="226">
        <f t="shared" si="155"/>
        <v>0</v>
      </c>
      <c r="AE296" s="226"/>
      <c r="AF296" s="226"/>
      <c r="AG296" s="226"/>
      <c r="AH296" s="227">
        <f t="shared" si="150"/>
        <v>0</v>
      </c>
      <c r="AI296" s="227"/>
      <c r="AJ296" s="227"/>
      <c r="AK296" s="227"/>
      <c r="AL296" s="226">
        <f t="shared" si="156"/>
        <v>0</v>
      </c>
      <c r="AM296" s="226"/>
      <c r="AN296" s="226"/>
      <c r="AO296" s="226"/>
      <c r="AP296" s="227">
        <f t="shared" si="151"/>
        <v>0</v>
      </c>
      <c r="AQ296" s="227"/>
      <c r="AR296" s="227"/>
      <c r="AS296" s="227"/>
      <c r="AT296" s="226">
        <f t="shared" si="157"/>
        <v>0</v>
      </c>
      <c r="AU296" s="226"/>
      <c r="AV296" s="226"/>
      <c r="AW296" s="226"/>
    </row>
    <row r="297" spans="1:49" s="6" customFormat="1" ht="12.75" customHeight="1" x14ac:dyDescent="0.2">
      <c r="A297" s="224">
        <f t="shared" si="152"/>
        <v>0.13999999999999999</v>
      </c>
      <c r="B297" s="224"/>
      <c r="C297" s="225" t="s">
        <v>198</v>
      </c>
      <c r="D297" s="225"/>
      <c r="E297" s="225"/>
      <c r="F297" s="225"/>
      <c r="G297" s="225"/>
      <c r="H297" s="225"/>
      <c r="I297" s="225"/>
      <c r="J297" s="227">
        <f t="shared" si="147"/>
        <v>0</v>
      </c>
      <c r="K297" s="227"/>
      <c r="L297" s="227"/>
      <c r="M297" s="227"/>
      <c r="N297" s="226">
        <f t="shared" si="153"/>
        <v>0</v>
      </c>
      <c r="O297" s="226"/>
      <c r="P297" s="226"/>
      <c r="Q297" s="226"/>
      <c r="R297" s="227">
        <f t="shared" si="148"/>
        <v>0</v>
      </c>
      <c r="S297" s="227"/>
      <c r="T297" s="227"/>
      <c r="U297" s="227"/>
      <c r="V297" s="226">
        <f t="shared" si="154"/>
        <v>0</v>
      </c>
      <c r="W297" s="226"/>
      <c r="X297" s="226"/>
      <c r="Y297" s="226"/>
      <c r="Z297" s="227">
        <f t="shared" si="149"/>
        <v>0</v>
      </c>
      <c r="AA297" s="227"/>
      <c r="AB297" s="227"/>
      <c r="AC297" s="227"/>
      <c r="AD297" s="226">
        <f t="shared" si="155"/>
        <v>0</v>
      </c>
      <c r="AE297" s="226"/>
      <c r="AF297" s="226"/>
      <c r="AG297" s="226"/>
      <c r="AH297" s="227">
        <f t="shared" si="150"/>
        <v>0</v>
      </c>
      <c r="AI297" s="227"/>
      <c r="AJ297" s="227"/>
      <c r="AK297" s="227"/>
      <c r="AL297" s="226">
        <f t="shared" si="156"/>
        <v>0</v>
      </c>
      <c r="AM297" s="226"/>
      <c r="AN297" s="226"/>
      <c r="AO297" s="226"/>
      <c r="AP297" s="227">
        <f t="shared" si="151"/>
        <v>0</v>
      </c>
      <c r="AQ297" s="227"/>
      <c r="AR297" s="227"/>
      <c r="AS297" s="227"/>
      <c r="AT297" s="226">
        <f t="shared" si="157"/>
        <v>0</v>
      </c>
      <c r="AU297" s="226"/>
      <c r="AV297" s="226"/>
      <c r="AW297" s="226"/>
    </row>
    <row r="298" spans="1:49" s="6" customFormat="1" ht="12.75" customHeight="1" x14ac:dyDescent="0.2">
      <c r="A298" s="224">
        <f t="shared" si="152"/>
        <v>0.15</v>
      </c>
      <c r="B298" s="224"/>
      <c r="C298" s="225" t="s">
        <v>257</v>
      </c>
      <c r="D298" s="225"/>
      <c r="E298" s="225"/>
      <c r="F298" s="225"/>
      <c r="G298" s="225"/>
      <c r="H298" s="225"/>
      <c r="I298" s="225"/>
      <c r="J298" s="227">
        <f t="shared" si="147"/>
        <v>0</v>
      </c>
      <c r="K298" s="227"/>
      <c r="L298" s="227"/>
      <c r="M298" s="227"/>
      <c r="N298" s="226">
        <f t="shared" si="153"/>
        <v>0</v>
      </c>
      <c r="O298" s="226"/>
      <c r="P298" s="226"/>
      <c r="Q298" s="226"/>
      <c r="R298" s="227">
        <f t="shared" si="148"/>
        <v>0</v>
      </c>
      <c r="S298" s="227"/>
      <c r="T298" s="227"/>
      <c r="U298" s="227"/>
      <c r="V298" s="226">
        <f t="shared" si="154"/>
        <v>0</v>
      </c>
      <c r="W298" s="226"/>
      <c r="X298" s="226"/>
      <c r="Y298" s="226"/>
      <c r="Z298" s="227">
        <f t="shared" si="149"/>
        <v>0</v>
      </c>
      <c r="AA298" s="227"/>
      <c r="AB298" s="227"/>
      <c r="AC298" s="227"/>
      <c r="AD298" s="226">
        <f t="shared" si="155"/>
        <v>0</v>
      </c>
      <c r="AE298" s="226"/>
      <c r="AF298" s="226"/>
      <c r="AG298" s="226"/>
      <c r="AH298" s="227">
        <f t="shared" si="150"/>
        <v>0</v>
      </c>
      <c r="AI298" s="227"/>
      <c r="AJ298" s="227"/>
      <c r="AK298" s="227"/>
      <c r="AL298" s="226">
        <f t="shared" si="156"/>
        <v>0</v>
      </c>
      <c r="AM298" s="226"/>
      <c r="AN298" s="226"/>
      <c r="AO298" s="226"/>
      <c r="AP298" s="227">
        <f t="shared" si="151"/>
        <v>0</v>
      </c>
      <c r="AQ298" s="227"/>
      <c r="AR298" s="227"/>
      <c r="AS298" s="227"/>
      <c r="AT298" s="226">
        <f t="shared" si="157"/>
        <v>0</v>
      </c>
      <c r="AU298" s="226"/>
      <c r="AV298" s="226"/>
      <c r="AW298" s="226"/>
    </row>
    <row r="299" spans="1:49" s="6" customFormat="1" ht="12.75" customHeight="1" x14ac:dyDescent="0.2">
      <c r="A299" s="224">
        <f t="shared" si="152"/>
        <v>0.16</v>
      </c>
      <c r="B299" s="224"/>
      <c r="C299" s="225" t="s">
        <v>258</v>
      </c>
      <c r="D299" s="225"/>
      <c r="E299" s="225"/>
      <c r="F299" s="225"/>
      <c r="G299" s="225"/>
      <c r="H299" s="225"/>
      <c r="I299" s="225"/>
      <c r="J299" s="227">
        <f t="shared" si="147"/>
        <v>0</v>
      </c>
      <c r="K299" s="227"/>
      <c r="L299" s="227"/>
      <c r="M299" s="227"/>
      <c r="N299" s="226">
        <f t="shared" si="153"/>
        <v>0</v>
      </c>
      <c r="O299" s="226"/>
      <c r="P299" s="226"/>
      <c r="Q299" s="226"/>
      <c r="R299" s="227">
        <f t="shared" si="148"/>
        <v>0</v>
      </c>
      <c r="S299" s="227"/>
      <c r="T299" s="227"/>
      <c r="U299" s="227"/>
      <c r="V299" s="226">
        <f t="shared" si="154"/>
        <v>0</v>
      </c>
      <c r="W299" s="226"/>
      <c r="X299" s="226"/>
      <c r="Y299" s="226"/>
      <c r="Z299" s="227">
        <f t="shared" si="149"/>
        <v>0</v>
      </c>
      <c r="AA299" s="227"/>
      <c r="AB299" s="227"/>
      <c r="AC299" s="227"/>
      <c r="AD299" s="226">
        <f t="shared" si="155"/>
        <v>0</v>
      </c>
      <c r="AE299" s="226"/>
      <c r="AF299" s="226"/>
      <c r="AG299" s="226"/>
      <c r="AH299" s="227">
        <f t="shared" si="150"/>
        <v>0</v>
      </c>
      <c r="AI299" s="227"/>
      <c r="AJ299" s="227"/>
      <c r="AK299" s="227"/>
      <c r="AL299" s="226">
        <f t="shared" si="156"/>
        <v>0</v>
      </c>
      <c r="AM299" s="226"/>
      <c r="AN299" s="226"/>
      <c r="AO299" s="226"/>
      <c r="AP299" s="227">
        <f t="shared" si="151"/>
        <v>0</v>
      </c>
      <c r="AQ299" s="227"/>
      <c r="AR299" s="227"/>
      <c r="AS299" s="227"/>
      <c r="AT299" s="226">
        <f t="shared" si="157"/>
        <v>0</v>
      </c>
      <c r="AU299" s="226"/>
      <c r="AV299" s="226"/>
      <c r="AW299" s="226"/>
    </row>
    <row r="300" spans="1:49" s="6" customFormat="1" ht="12.75" customHeight="1" x14ac:dyDescent="0.2">
      <c r="A300" s="224">
        <f t="shared" si="152"/>
        <v>0.17</v>
      </c>
      <c r="B300" s="224"/>
      <c r="C300" s="225" t="s">
        <v>259</v>
      </c>
      <c r="D300" s="225"/>
      <c r="E300" s="225"/>
      <c r="F300" s="225"/>
      <c r="G300" s="225"/>
      <c r="H300" s="225"/>
      <c r="I300" s="225"/>
      <c r="J300" s="227"/>
      <c r="K300" s="227"/>
      <c r="L300" s="227"/>
      <c r="M300" s="227"/>
      <c r="N300" s="226">
        <f t="shared" si="153"/>
        <v>0</v>
      </c>
      <c r="O300" s="226"/>
      <c r="P300" s="226"/>
      <c r="Q300" s="226"/>
      <c r="R300" s="227"/>
      <c r="S300" s="227"/>
      <c r="T300" s="227"/>
      <c r="U300" s="227"/>
      <c r="V300" s="226">
        <f t="shared" si="154"/>
        <v>0</v>
      </c>
      <c r="W300" s="226"/>
      <c r="X300" s="226"/>
      <c r="Y300" s="226"/>
      <c r="Z300" s="227"/>
      <c r="AA300" s="227"/>
      <c r="AB300" s="227"/>
      <c r="AC300" s="227"/>
      <c r="AD300" s="226">
        <f t="shared" si="155"/>
        <v>0</v>
      </c>
      <c r="AE300" s="226"/>
      <c r="AF300" s="226"/>
      <c r="AG300" s="226"/>
      <c r="AH300" s="227"/>
      <c r="AI300" s="227"/>
      <c r="AJ300" s="227"/>
      <c r="AK300" s="227"/>
      <c r="AL300" s="226">
        <f t="shared" si="156"/>
        <v>0</v>
      </c>
      <c r="AM300" s="226"/>
      <c r="AN300" s="226"/>
      <c r="AO300" s="226"/>
      <c r="AP300" s="227"/>
      <c r="AQ300" s="227"/>
      <c r="AR300" s="227"/>
      <c r="AS300" s="227"/>
      <c r="AT300" s="226">
        <f t="shared" si="157"/>
        <v>0</v>
      </c>
      <c r="AU300" s="226"/>
      <c r="AV300" s="226"/>
      <c r="AW300" s="226"/>
    </row>
    <row r="301" spans="1:49" s="6" customFormat="1" ht="12.75" customHeight="1" x14ac:dyDescent="0.2">
      <c r="A301" s="229">
        <v>2</v>
      </c>
      <c r="B301" s="229"/>
      <c r="C301" s="230" t="s">
        <v>260</v>
      </c>
      <c r="D301" s="230"/>
      <c r="E301" s="230"/>
      <c r="F301" s="230"/>
      <c r="G301" s="230"/>
      <c r="H301" s="230"/>
      <c r="I301" s="230"/>
      <c r="J301" s="226">
        <f>SUM(J284:M300)</f>
        <v>0</v>
      </c>
      <c r="K301" s="226"/>
      <c r="L301" s="226"/>
      <c r="M301" s="226"/>
      <c r="N301" s="226">
        <f>+J301*12</f>
        <v>0</v>
      </c>
      <c r="O301" s="226"/>
      <c r="P301" s="226"/>
      <c r="Q301" s="226"/>
      <c r="R301" s="226">
        <f>SUM(R284:U300)</f>
        <v>0</v>
      </c>
      <c r="S301" s="226"/>
      <c r="T301" s="226"/>
      <c r="U301" s="226"/>
      <c r="V301" s="226">
        <f>+R301*12</f>
        <v>0</v>
      </c>
      <c r="W301" s="226"/>
      <c r="X301" s="226"/>
      <c r="Y301" s="226"/>
      <c r="Z301" s="226">
        <f>SUM(Z284:AC300)</f>
        <v>0</v>
      </c>
      <c r="AA301" s="226"/>
      <c r="AB301" s="226"/>
      <c r="AC301" s="226"/>
      <c r="AD301" s="226">
        <f t="shared" si="155"/>
        <v>0</v>
      </c>
      <c r="AE301" s="226"/>
      <c r="AF301" s="226"/>
      <c r="AG301" s="226"/>
      <c r="AH301" s="226">
        <f>SUM(AH284:AK300)</f>
        <v>0</v>
      </c>
      <c r="AI301" s="226"/>
      <c r="AJ301" s="226"/>
      <c r="AK301" s="226"/>
      <c r="AL301" s="226">
        <f t="shared" si="156"/>
        <v>0</v>
      </c>
      <c r="AM301" s="226"/>
      <c r="AN301" s="226"/>
      <c r="AO301" s="226"/>
      <c r="AP301" s="226">
        <f>SUM(AP284:AS300)</f>
        <v>0</v>
      </c>
      <c r="AQ301" s="226"/>
      <c r="AR301" s="226"/>
      <c r="AS301" s="226"/>
      <c r="AT301" s="226">
        <f t="shared" si="157"/>
        <v>0</v>
      </c>
      <c r="AU301" s="226"/>
      <c r="AV301" s="226"/>
      <c r="AW301" s="226"/>
    </row>
    <row r="302" spans="1:49" s="16" customFormat="1" ht="12.75" customHeight="1" x14ac:dyDescent="0.2">
      <c r="A302" s="229">
        <v>3</v>
      </c>
      <c r="B302" s="229"/>
      <c r="C302" s="230" t="s">
        <v>261</v>
      </c>
      <c r="D302" s="230"/>
      <c r="E302" s="230"/>
      <c r="F302" s="230"/>
      <c r="G302" s="230"/>
      <c r="H302" s="230"/>
      <c r="I302" s="230"/>
      <c r="J302" s="231"/>
      <c r="K302" s="231"/>
      <c r="L302" s="231"/>
      <c r="M302" s="231"/>
      <c r="N302" s="226">
        <f>+J302*12</f>
        <v>0</v>
      </c>
      <c r="O302" s="226"/>
      <c r="P302" s="226"/>
      <c r="Q302" s="226"/>
      <c r="R302" s="231"/>
      <c r="S302" s="231"/>
      <c r="T302" s="231"/>
      <c r="U302" s="231"/>
      <c r="V302" s="226">
        <f>+R302*12</f>
        <v>0</v>
      </c>
      <c r="W302" s="226"/>
      <c r="X302" s="226"/>
      <c r="Y302" s="226"/>
      <c r="Z302" s="231"/>
      <c r="AA302" s="231"/>
      <c r="AB302" s="231"/>
      <c r="AC302" s="231"/>
      <c r="AD302" s="226">
        <f>+Z302*12</f>
        <v>0</v>
      </c>
      <c r="AE302" s="226"/>
      <c r="AF302" s="226"/>
      <c r="AG302" s="226"/>
      <c r="AH302" s="231"/>
      <c r="AI302" s="231"/>
      <c r="AJ302" s="231"/>
      <c r="AK302" s="231"/>
      <c r="AL302" s="226">
        <f>+AH302*12</f>
        <v>0</v>
      </c>
      <c r="AM302" s="226"/>
      <c r="AN302" s="226"/>
      <c r="AO302" s="226"/>
      <c r="AP302" s="231"/>
      <c r="AQ302" s="231"/>
      <c r="AR302" s="231"/>
      <c r="AS302" s="231"/>
      <c r="AT302" s="226">
        <f>+AP302*12</f>
        <v>0</v>
      </c>
      <c r="AU302" s="226"/>
      <c r="AV302" s="226"/>
      <c r="AW302" s="226"/>
    </row>
    <row r="303" spans="1:49" s="16" customFormat="1" ht="12.75" customHeight="1" x14ac:dyDescent="0.2">
      <c r="A303" s="229">
        <v>4</v>
      </c>
      <c r="B303" s="229"/>
      <c r="C303" s="230" t="s">
        <v>262</v>
      </c>
      <c r="D303" s="230"/>
      <c r="E303" s="230"/>
      <c r="F303" s="230"/>
      <c r="G303" s="230"/>
      <c r="H303" s="230"/>
      <c r="I303" s="230"/>
      <c r="J303" s="231"/>
      <c r="K303" s="231"/>
      <c r="L303" s="231"/>
      <c r="M303" s="231"/>
      <c r="N303" s="226">
        <f>+J303*12</f>
        <v>0</v>
      </c>
      <c r="O303" s="226"/>
      <c r="P303" s="226"/>
      <c r="Q303" s="226"/>
      <c r="R303" s="231"/>
      <c r="S303" s="231"/>
      <c r="T303" s="231"/>
      <c r="U303" s="231"/>
      <c r="V303" s="226">
        <f>+R303*12</f>
        <v>0</v>
      </c>
      <c r="W303" s="226"/>
      <c r="X303" s="226"/>
      <c r="Y303" s="226"/>
      <c r="Z303" s="231"/>
      <c r="AA303" s="231"/>
      <c r="AB303" s="231"/>
      <c r="AC303" s="231"/>
      <c r="AD303" s="226">
        <f>+Z303*12</f>
        <v>0</v>
      </c>
      <c r="AE303" s="226"/>
      <c r="AF303" s="226"/>
      <c r="AG303" s="226"/>
      <c r="AH303" s="231"/>
      <c r="AI303" s="231"/>
      <c r="AJ303" s="231"/>
      <c r="AK303" s="231"/>
      <c r="AL303" s="226">
        <f>+AH303*12</f>
        <v>0</v>
      </c>
      <c r="AM303" s="226"/>
      <c r="AN303" s="226"/>
      <c r="AO303" s="226"/>
      <c r="AP303" s="231"/>
      <c r="AQ303" s="231"/>
      <c r="AR303" s="231"/>
      <c r="AS303" s="231"/>
      <c r="AT303" s="226">
        <f>+AP303*12</f>
        <v>0</v>
      </c>
      <c r="AU303" s="226"/>
      <c r="AV303" s="226"/>
      <c r="AW303" s="226"/>
    </row>
    <row r="304" spans="1:49" s="6" customFormat="1" ht="12.75" customHeight="1" x14ac:dyDescent="0.2">
      <c r="A304" s="229">
        <f>+A303+1</f>
        <v>5</v>
      </c>
      <c r="B304" s="229"/>
      <c r="C304" s="230" t="s">
        <v>263</v>
      </c>
      <c r="D304" s="230"/>
      <c r="E304" s="230"/>
      <c r="F304" s="230"/>
      <c r="G304" s="230"/>
      <c r="H304" s="230"/>
      <c r="I304" s="230"/>
      <c r="J304" s="226">
        <f>SUM(J301:M303)</f>
        <v>0</v>
      </c>
      <c r="K304" s="226"/>
      <c r="L304" s="226"/>
      <c r="M304" s="226"/>
      <c r="N304" s="226">
        <f>+J304*12</f>
        <v>0</v>
      </c>
      <c r="O304" s="226"/>
      <c r="P304" s="226"/>
      <c r="Q304" s="226"/>
      <c r="R304" s="226">
        <f>SUM(R301:U303)</f>
        <v>0</v>
      </c>
      <c r="S304" s="226"/>
      <c r="T304" s="226"/>
      <c r="U304" s="226"/>
      <c r="V304" s="226">
        <f>+R304*12</f>
        <v>0</v>
      </c>
      <c r="W304" s="226"/>
      <c r="X304" s="226"/>
      <c r="Y304" s="226"/>
      <c r="Z304" s="226">
        <f>SUM(Z301:AC303)</f>
        <v>0</v>
      </c>
      <c r="AA304" s="226"/>
      <c r="AB304" s="226"/>
      <c r="AC304" s="226"/>
      <c r="AD304" s="226">
        <f>+Z304*12</f>
        <v>0</v>
      </c>
      <c r="AE304" s="226"/>
      <c r="AF304" s="226"/>
      <c r="AG304" s="226"/>
      <c r="AH304" s="226">
        <f>SUM(AH301:AK303)</f>
        <v>0</v>
      </c>
      <c r="AI304" s="226"/>
      <c r="AJ304" s="226"/>
      <c r="AK304" s="226"/>
      <c r="AL304" s="226">
        <f>+AH304*12</f>
        <v>0</v>
      </c>
      <c r="AM304" s="226"/>
      <c r="AN304" s="226"/>
      <c r="AO304" s="226"/>
      <c r="AP304" s="226">
        <f>SUM(AP301:AS303)</f>
        <v>0</v>
      </c>
      <c r="AQ304" s="226"/>
      <c r="AR304" s="226"/>
      <c r="AS304" s="226"/>
      <c r="AT304" s="226">
        <f>+AP304*12</f>
        <v>0</v>
      </c>
      <c r="AU304" s="226"/>
      <c r="AV304" s="226"/>
      <c r="AW304" s="226"/>
    </row>
    <row r="305" spans="1:49" s="6" customFormat="1" ht="12.75" customHeight="1" x14ac:dyDescent="0.2">
      <c r="A305" s="229">
        <f>+A304+1</f>
        <v>6</v>
      </c>
      <c r="B305" s="229"/>
      <c r="C305" s="230" t="s">
        <v>264</v>
      </c>
      <c r="D305" s="230"/>
      <c r="E305" s="230"/>
      <c r="F305" s="230"/>
      <c r="G305" s="230"/>
      <c r="H305" s="230"/>
      <c r="I305" s="230"/>
      <c r="J305" s="226">
        <f>J282-J304</f>
        <v>0</v>
      </c>
      <c r="K305" s="226"/>
      <c r="L305" s="226"/>
      <c r="M305" s="226"/>
      <c r="N305" s="226">
        <f>N282-N304</f>
        <v>0</v>
      </c>
      <c r="O305" s="226"/>
      <c r="P305" s="226"/>
      <c r="Q305" s="226"/>
      <c r="R305" s="226">
        <f>R282-R304</f>
        <v>0</v>
      </c>
      <c r="S305" s="226"/>
      <c r="T305" s="226"/>
      <c r="U305" s="226"/>
      <c r="V305" s="226">
        <f>V282-V304</f>
        <v>0</v>
      </c>
      <c r="W305" s="226"/>
      <c r="X305" s="226"/>
      <c r="Y305" s="226"/>
      <c r="Z305" s="226">
        <f>Z282-Z304</f>
        <v>0</v>
      </c>
      <c r="AA305" s="226"/>
      <c r="AB305" s="226"/>
      <c r="AC305" s="226"/>
      <c r="AD305" s="226">
        <f>AD282-AD304</f>
        <v>0</v>
      </c>
      <c r="AE305" s="226"/>
      <c r="AF305" s="226"/>
      <c r="AG305" s="226"/>
      <c r="AH305" s="226">
        <f>AH282-AH304</f>
        <v>0</v>
      </c>
      <c r="AI305" s="226"/>
      <c r="AJ305" s="226"/>
      <c r="AK305" s="226"/>
      <c r="AL305" s="226">
        <f>AL282-AL304</f>
        <v>0</v>
      </c>
      <c r="AM305" s="226"/>
      <c r="AN305" s="226"/>
      <c r="AO305" s="226"/>
      <c r="AP305" s="226">
        <f>AP282-AP304</f>
        <v>0</v>
      </c>
      <c r="AQ305" s="226"/>
      <c r="AR305" s="226"/>
      <c r="AS305" s="226"/>
      <c r="AT305" s="226">
        <f>AT282-AT304</f>
        <v>0</v>
      </c>
      <c r="AU305" s="226"/>
      <c r="AV305" s="226"/>
      <c r="AW305" s="226"/>
    </row>
    <row r="306" spans="1:49" s="6" customFormat="1" ht="12.75" customHeight="1" x14ac:dyDescent="0.2">
      <c r="A306" s="229">
        <f>+A305+1</f>
        <v>7</v>
      </c>
      <c r="B306" s="229"/>
      <c r="C306" s="230" t="s">
        <v>265</v>
      </c>
      <c r="D306" s="230"/>
      <c r="E306" s="230"/>
      <c r="F306" s="230"/>
      <c r="G306" s="230"/>
      <c r="H306" s="230"/>
      <c r="I306" s="230"/>
      <c r="J306" s="231"/>
      <c r="K306" s="231"/>
      <c r="L306" s="231"/>
      <c r="M306" s="231"/>
      <c r="N306" s="226">
        <f>+J306*12</f>
        <v>0</v>
      </c>
      <c r="O306" s="226"/>
      <c r="P306" s="226"/>
      <c r="Q306" s="226"/>
      <c r="R306" s="231"/>
      <c r="S306" s="231"/>
      <c r="T306" s="231"/>
      <c r="U306" s="231"/>
      <c r="V306" s="226">
        <f>+R306*12</f>
        <v>0</v>
      </c>
      <c r="W306" s="226"/>
      <c r="X306" s="226"/>
      <c r="Y306" s="226"/>
      <c r="Z306" s="231"/>
      <c r="AA306" s="231"/>
      <c r="AB306" s="231"/>
      <c r="AC306" s="231"/>
      <c r="AD306" s="226">
        <f>+Z306*12</f>
        <v>0</v>
      </c>
      <c r="AE306" s="226"/>
      <c r="AF306" s="226"/>
      <c r="AG306" s="226"/>
      <c r="AH306" s="231"/>
      <c r="AI306" s="231"/>
      <c r="AJ306" s="231"/>
      <c r="AK306" s="231"/>
      <c r="AL306" s="226">
        <f>+AH306*12</f>
        <v>0</v>
      </c>
      <c r="AM306" s="226"/>
      <c r="AN306" s="226"/>
      <c r="AO306" s="226"/>
      <c r="AP306" s="231"/>
      <c r="AQ306" s="231"/>
      <c r="AR306" s="231"/>
      <c r="AS306" s="231"/>
      <c r="AT306" s="226">
        <f>+AP306*12</f>
        <v>0</v>
      </c>
      <c r="AU306" s="226"/>
      <c r="AV306" s="226"/>
      <c r="AW306" s="226"/>
    </row>
    <row r="307" spans="1:49" s="6" customFormat="1" ht="12.75" customHeight="1" x14ac:dyDescent="0.2">
      <c r="A307" s="229">
        <f>+A306+1</f>
        <v>8</v>
      </c>
      <c r="B307" s="229"/>
      <c r="C307" s="230" t="s">
        <v>266</v>
      </c>
      <c r="D307" s="230"/>
      <c r="E307" s="230"/>
      <c r="F307" s="230"/>
      <c r="G307" s="230"/>
      <c r="H307" s="230"/>
      <c r="I307" s="230"/>
      <c r="J307" s="226">
        <f>+J305-J306</f>
        <v>0</v>
      </c>
      <c r="K307" s="226"/>
      <c r="L307" s="226"/>
      <c r="M307" s="226"/>
      <c r="N307" s="226">
        <f>+N305-N306</f>
        <v>0</v>
      </c>
      <c r="O307" s="226"/>
      <c r="P307" s="226"/>
      <c r="Q307" s="226"/>
      <c r="R307" s="226">
        <f>+R305-R306</f>
        <v>0</v>
      </c>
      <c r="S307" s="226"/>
      <c r="T307" s="226"/>
      <c r="U307" s="226"/>
      <c r="V307" s="226">
        <f>+V305-V306</f>
        <v>0</v>
      </c>
      <c r="W307" s="226"/>
      <c r="X307" s="226"/>
      <c r="Y307" s="226"/>
      <c r="Z307" s="226">
        <f>+Z305-Z306</f>
        <v>0</v>
      </c>
      <c r="AA307" s="226"/>
      <c r="AB307" s="226"/>
      <c r="AC307" s="226"/>
      <c r="AD307" s="226">
        <f>+AD305-AD306</f>
        <v>0</v>
      </c>
      <c r="AE307" s="226"/>
      <c r="AF307" s="226"/>
      <c r="AG307" s="226"/>
      <c r="AH307" s="226">
        <f>+AH305-AH306</f>
        <v>0</v>
      </c>
      <c r="AI307" s="226"/>
      <c r="AJ307" s="226"/>
      <c r="AK307" s="226"/>
      <c r="AL307" s="226">
        <f>+AL305-AL306</f>
        <v>0</v>
      </c>
      <c r="AM307" s="226"/>
      <c r="AN307" s="226"/>
      <c r="AO307" s="226"/>
      <c r="AP307" s="226">
        <f>+AP305-AP306</f>
        <v>0</v>
      </c>
      <c r="AQ307" s="226"/>
      <c r="AR307" s="226"/>
      <c r="AS307" s="226"/>
      <c r="AT307" s="226">
        <f>+AT305-AT306</f>
        <v>0</v>
      </c>
      <c r="AU307" s="226"/>
      <c r="AV307" s="226"/>
      <c r="AW307" s="226"/>
    </row>
    <row r="308" spans="1:49" s="6" customFormat="1" ht="12.75" customHeight="1" x14ac:dyDescent="0.2">
      <c r="A308" s="229">
        <v>1</v>
      </c>
      <c r="B308" s="229"/>
      <c r="C308" s="230" t="s">
        <v>267</v>
      </c>
      <c r="D308" s="230"/>
      <c r="E308" s="230"/>
      <c r="F308" s="230"/>
      <c r="G308" s="230"/>
      <c r="H308" s="230"/>
      <c r="I308" s="230"/>
      <c r="J308" s="226">
        <f>+J307</f>
        <v>0</v>
      </c>
      <c r="K308" s="226"/>
      <c r="L308" s="226"/>
      <c r="M308" s="226"/>
      <c r="N308" s="226">
        <f>+N307</f>
        <v>0</v>
      </c>
      <c r="O308" s="226"/>
      <c r="P308" s="226"/>
      <c r="Q308" s="226"/>
      <c r="R308" s="226">
        <f>+R307</f>
        <v>0</v>
      </c>
      <c r="S308" s="226"/>
      <c r="T308" s="226"/>
      <c r="U308" s="226"/>
      <c r="V308" s="226">
        <f>+V307</f>
        <v>0</v>
      </c>
      <c r="W308" s="226"/>
      <c r="X308" s="226"/>
      <c r="Y308" s="226"/>
      <c r="Z308" s="226">
        <f>+Z307</f>
        <v>0</v>
      </c>
      <c r="AA308" s="226"/>
      <c r="AB308" s="226"/>
      <c r="AC308" s="226"/>
      <c r="AD308" s="226">
        <f>+AD307</f>
        <v>0</v>
      </c>
      <c r="AE308" s="226"/>
      <c r="AF308" s="226"/>
      <c r="AG308" s="226"/>
      <c r="AH308" s="226">
        <f>+AH307</f>
        <v>0</v>
      </c>
      <c r="AI308" s="226"/>
      <c r="AJ308" s="226"/>
      <c r="AK308" s="226"/>
      <c r="AL308" s="226">
        <f>+AL307</f>
        <v>0</v>
      </c>
      <c r="AM308" s="226"/>
      <c r="AN308" s="226"/>
      <c r="AO308" s="226"/>
      <c r="AP308" s="226">
        <f>+AP307</f>
        <v>0</v>
      </c>
      <c r="AQ308" s="226"/>
      <c r="AR308" s="226"/>
      <c r="AS308" s="226"/>
      <c r="AT308" s="226">
        <f>+AT307</f>
        <v>0</v>
      </c>
      <c r="AU308" s="226"/>
      <c r="AV308" s="226"/>
      <c r="AW308" s="226"/>
    </row>
    <row r="309" spans="1:49" s="6" customFormat="1" ht="12.75" customHeight="1" x14ac:dyDescent="0.2">
      <c r="A309" s="224">
        <v>2</v>
      </c>
      <c r="B309" s="224"/>
      <c r="C309" s="225" t="s">
        <v>268</v>
      </c>
      <c r="D309" s="225"/>
      <c r="E309" s="225"/>
      <c r="F309" s="225"/>
      <c r="G309" s="225"/>
      <c r="H309" s="225"/>
      <c r="I309" s="225"/>
      <c r="J309" s="232"/>
      <c r="K309" s="232"/>
      <c r="L309" s="232"/>
      <c r="M309" s="232"/>
      <c r="N309" s="232">
        <f>+J309*12</f>
        <v>0</v>
      </c>
      <c r="O309" s="232"/>
      <c r="P309" s="232"/>
      <c r="Q309" s="232"/>
      <c r="R309" s="232"/>
      <c r="S309" s="232"/>
      <c r="T309" s="232"/>
      <c r="U309" s="232"/>
      <c r="V309" s="232">
        <f>+R309*12</f>
        <v>0</v>
      </c>
      <c r="W309" s="232"/>
      <c r="X309" s="232"/>
      <c r="Y309" s="232"/>
      <c r="Z309" s="232"/>
      <c r="AA309" s="232"/>
      <c r="AB309" s="232"/>
      <c r="AC309" s="232"/>
      <c r="AD309" s="232">
        <f>+Z309*12</f>
        <v>0</v>
      </c>
      <c r="AE309" s="232"/>
      <c r="AF309" s="232"/>
      <c r="AG309" s="232"/>
      <c r="AH309" s="232"/>
      <c r="AI309" s="232"/>
      <c r="AJ309" s="232"/>
      <c r="AK309" s="232"/>
      <c r="AL309" s="232">
        <f>+AH309*12</f>
        <v>0</v>
      </c>
      <c r="AM309" s="232"/>
      <c r="AN309" s="232"/>
      <c r="AO309" s="232"/>
      <c r="AP309" s="232"/>
      <c r="AQ309" s="232"/>
      <c r="AR309" s="232"/>
      <c r="AS309" s="232"/>
      <c r="AT309" s="232">
        <f>+AP309*12</f>
        <v>0</v>
      </c>
      <c r="AU309" s="232"/>
      <c r="AV309" s="232"/>
      <c r="AW309" s="232"/>
    </row>
    <row r="310" spans="1:49" s="6" customFormat="1" ht="12.75" customHeight="1" x14ac:dyDescent="0.2">
      <c r="A310" s="224">
        <v>3</v>
      </c>
      <c r="B310" s="224"/>
      <c r="C310" s="225" t="s">
        <v>269</v>
      </c>
      <c r="D310" s="225"/>
      <c r="E310" s="225"/>
      <c r="F310" s="225"/>
      <c r="G310" s="225"/>
      <c r="H310" s="225"/>
      <c r="I310" s="225"/>
      <c r="J310" s="227"/>
      <c r="K310" s="227"/>
      <c r="L310" s="227"/>
      <c r="M310" s="227"/>
      <c r="N310" s="232">
        <f>+J310*12</f>
        <v>0</v>
      </c>
      <c r="O310" s="232"/>
      <c r="P310" s="232"/>
      <c r="Q310" s="232"/>
      <c r="R310" s="227"/>
      <c r="S310" s="227"/>
      <c r="T310" s="227"/>
      <c r="U310" s="227"/>
      <c r="V310" s="232">
        <f>+R310*12</f>
        <v>0</v>
      </c>
      <c r="W310" s="232"/>
      <c r="X310" s="232"/>
      <c r="Y310" s="232"/>
      <c r="Z310" s="227"/>
      <c r="AA310" s="227"/>
      <c r="AB310" s="227"/>
      <c r="AC310" s="227"/>
      <c r="AD310" s="232">
        <f>+Z310*12</f>
        <v>0</v>
      </c>
      <c r="AE310" s="232"/>
      <c r="AF310" s="232"/>
      <c r="AG310" s="232"/>
      <c r="AH310" s="227"/>
      <c r="AI310" s="227"/>
      <c r="AJ310" s="227"/>
      <c r="AK310" s="227"/>
      <c r="AL310" s="232">
        <f>+AH310*12</f>
        <v>0</v>
      </c>
      <c r="AM310" s="232"/>
      <c r="AN310" s="232"/>
      <c r="AO310" s="232"/>
      <c r="AP310" s="227"/>
      <c r="AQ310" s="227"/>
      <c r="AR310" s="227"/>
      <c r="AS310" s="227"/>
      <c r="AT310" s="232">
        <f>+AP310*12</f>
        <v>0</v>
      </c>
      <c r="AU310" s="232"/>
      <c r="AV310" s="232"/>
      <c r="AW310" s="232"/>
    </row>
    <row r="311" spans="1:49" s="6" customFormat="1" ht="12.75" customHeight="1" x14ac:dyDescent="0.2">
      <c r="A311" s="224">
        <v>4</v>
      </c>
      <c r="B311" s="224"/>
      <c r="C311" s="225" t="s">
        <v>270</v>
      </c>
      <c r="D311" s="225"/>
      <c r="E311" s="225"/>
      <c r="F311" s="225"/>
      <c r="G311" s="225"/>
      <c r="H311" s="225"/>
      <c r="I311" s="225"/>
      <c r="J311" s="227"/>
      <c r="K311" s="227"/>
      <c r="L311" s="227"/>
      <c r="M311" s="227"/>
      <c r="N311" s="232">
        <f>+J311*12</f>
        <v>0</v>
      </c>
      <c r="O311" s="232"/>
      <c r="P311" s="232"/>
      <c r="Q311" s="232"/>
      <c r="R311" s="227"/>
      <c r="S311" s="227"/>
      <c r="T311" s="227"/>
      <c r="U311" s="227"/>
      <c r="V311" s="232">
        <f>+R311*12</f>
        <v>0</v>
      </c>
      <c r="W311" s="232"/>
      <c r="X311" s="232"/>
      <c r="Y311" s="232"/>
      <c r="Z311" s="227"/>
      <c r="AA311" s="227"/>
      <c r="AB311" s="227"/>
      <c r="AC311" s="227"/>
      <c r="AD311" s="232">
        <f>+Z311*12</f>
        <v>0</v>
      </c>
      <c r="AE311" s="232"/>
      <c r="AF311" s="232"/>
      <c r="AG311" s="232"/>
      <c r="AH311" s="227"/>
      <c r="AI311" s="227"/>
      <c r="AJ311" s="227"/>
      <c r="AK311" s="227"/>
      <c r="AL311" s="232">
        <f>+AH311*12</f>
        <v>0</v>
      </c>
      <c r="AM311" s="232"/>
      <c r="AN311" s="232"/>
      <c r="AO311" s="232"/>
      <c r="AP311" s="227"/>
      <c r="AQ311" s="227"/>
      <c r="AR311" s="227"/>
      <c r="AS311" s="227"/>
      <c r="AT311" s="232">
        <f>+AP311*12</f>
        <v>0</v>
      </c>
      <c r="AU311" s="232"/>
      <c r="AV311" s="232"/>
      <c r="AW311" s="232"/>
    </row>
    <row r="312" spans="1:49" s="6" customFormat="1" ht="12.75" customHeight="1" x14ac:dyDescent="0.2">
      <c r="A312" s="224">
        <v>5</v>
      </c>
      <c r="B312" s="224"/>
      <c r="C312" s="225" t="s">
        <v>271</v>
      </c>
      <c r="D312" s="225"/>
      <c r="E312" s="225"/>
      <c r="F312" s="225"/>
      <c r="G312" s="225"/>
      <c r="H312" s="225"/>
      <c r="I312" s="225"/>
      <c r="J312" s="227"/>
      <c r="K312" s="227"/>
      <c r="L312" s="227"/>
      <c r="M312" s="227"/>
      <c r="N312" s="232">
        <f>+J312*12</f>
        <v>0</v>
      </c>
      <c r="O312" s="232"/>
      <c r="P312" s="232"/>
      <c r="Q312" s="232"/>
      <c r="R312" s="227"/>
      <c r="S312" s="227"/>
      <c r="T312" s="227"/>
      <c r="U312" s="227"/>
      <c r="V312" s="232">
        <f>+R312*12</f>
        <v>0</v>
      </c>
      <c r="W312" s="232"/>
      <c r="X312" s="232"/>
      <c r="Y312" s="232"/>
      <c r="Z312" s="227"/>
      <c r="AA312" s="227"/>
      <c r="AB312" s="227"/>
      <c r="AC312" s="227"/>
      <c r="AD312" s="232">
        <f>+Z312*12</f>
        <v>0</v>
      </c>
      <c r="AE312" s="232"/>
      <c r="AF312" s="232"/>
      <c r="AG312" s="232"/>
      <c r="AH312" s="227"/>
      <c r="AI312" s="227"/>
      <c r="AJ312" s="227"/>
      <c r="AK312" s="227"/>
      <c r="AL312" s="232">
        <f>+AH312*12</f>
        <v>0</v>
      </c>
      <c r="AM312" s="232"/>
      <c r="AN312" s="232"/>
      <c r="AO312" s="232"/>
      <c r="AP312" s="227"/>
      <c r="AQ312" s="227"/>
      <c r="AR312" s="227"/>
      <c r="AS312" s="227"/>
      <c r="AT312" s="232">
        <f>+AP312*12</f>
        <v>0</v>
      </c>
      <c r="AU312" s="232"/>
      <c r="AV312" s="232"/>
      <c r="AW312" s="232"/>
    </row>
    <row r="313" spans="1:49" s="6" customFormat="1" ht="12.75" customHeight="1" x14ac:dyDescent="0.2">
      <c r="A313" s="229">
        <v>6</v>
      </c>
      <c r="B313" s="229"/>
      <c r="C313" s="230" t="s">
        <v>272</v>
      </c>
      <c r="D313" s="230"/>
      <c r="E313" s="230"/>
      <c r="F313" s="230"/>
      <c r="G313" s="230"/>
      <c r="H313" s="230"/>
      <c r="I313" s="230"/>
      <c r="J313" s="226">
        <f>+J308-J309-J310-J311-J312</f>
        <v>0</v>
      </c>
      <c r="K313" s="226"/>
      <c r="L313" s="226"/>
      <c r="M313" s="226"/>
      <c r="N313" s="226">
        <f>+N308-N309-N310-N311-N312</f>
        <v>0</v>
      </c>
      <c r="O313" s="226"/>
      <c r="P313" s="226"/>
      <c r="Q313" s="226"/>
      <c r="R313" s="226">
        <f>+R308-R309-R310-R311-R312</f>
        <v>0</v>
      </c>
      <c r="S313" s="226"/>
      <c r="T313" s="226"/>
      <c r="U313" s="226"/>
      <c r="V313" s="226">
        <f>+V308-V309-V310-V311-V312</f>
        <v>0</v>
      </c>
      <c r="W313" s="226"/>
      <c r="X313" s="226"/>
      <c r="Y313" s="226"/>
      <c r="Z313" s="226">
        <f>+Z308-Z309-Z310-Z311-Z312</f>
        <v>0</v>
      </c>
      <c r="AA313" s="226"/>
      <c r="AB313" s="226"/>
      <c r="AC313" s="226"/>
      <c r="AD313" s="226">
        <f>+AD308-AD309-AD310-AD311-AD312</f>
        <v>0</v>
      </c>
      <c r="AE313" s="226"/>
      <c r="AF313" s="226"/>
      <c r="AG313" s="226"/>
      <c r="AH313" s="226">
        <f>+AH308-AH309-AH310-AH311-AH312</f>
        <v>0</v>
      </c>
      <c r="AI313" s="226"/>
      <c r="AJ313" s="226"/>
      <c r="AK313" s="226"/>
      <c r="AL313" s="226">
        <f>+AL308-AL309-AL310-AL311-AL312</f>
        <v>0</v>
      </c>
      <c r="AM313" s="226"/>
      <c r="AN313" s="226"/>
      <c r="AO313" s="226"/>
      <c r="AP313" s="226">
        <f>+AP308-AP309-AP310-AP311-AP312</f>
        <v>0</v>
      </c>
      <c r="AQ313" s="226"/>
      <c r="AR313" s="226"/>
      <c r="AS313" s="226"/>
      <c r="AT313" s="226">
        <f>+AT308-AT309-AT310-AT311-AT312</f>
        <v>0</v>
      </c>
      <c r="AU313" s="226"/>
      <c r="AV313" s="226"/>
      <c r="AW313" s="226"/>
    </row>
    <row r="314" spans="1:49" s="6" customFormat="1" ht="12.75" customHeight="1" x14ac:dyDescent="0.2">
      <c r="A314" s="224">
        <v>7</v>
      </c>
      <c r="B314" s="224"/>
      <c r="C314" s="225" t="s">
        <v>273</v>
      </c>
      <c r="D314" s="225"/>
      <c r="E314" s="225"/>
      <c r="F314" s="225"/>
      <c r="G314" s="225"/>
      <c r="H314" s="225"/>
      <c r="I314" s="225"/>
      <c r="J314" s="227"/>
      <c r="K314" s="227"/>
      <c r="L314" s="227"/>
      <c r="M314" s="227"/>
      <c r="N314" s="232">
        <f>+J314*12</f>
        <v>0</v>
      </c>
      <c r="O314" s="232"/>
      <c r="P314" s="232"/>
      <c r="Q314" s="232"/>
      <c r="R314" s="227"/>
      <c r="S314" s="227"/>
      <c r="T314" s="227"/>
      <c r="U314" s="227"/>
      <c r="V314" s="232">
        <f>+R314*12</f>
        <v>0</v>
      </c>
      <c r="W314" s="232"/>
      <c r="X314" s="232"/>
      <c r="Y314" s="232"/>
      <c r="Z314" s="227"/>
      <c r="AA314" s="227"/>
      <c r="AB314" s="227"/>
      <c r="AC314" s="227"/>
      <c r="AD314" s="232">
        <f>+Z314*12</f>
        <v>0</v>
      </c>
      <c r="AE314" s="232"/>
      <c r="AF314" s="232"/>
      <c r="AG314" s="232"/>
      <c r="AH314" s="227"/>
      <c r="AI314" s="227"/>
      <c r="AJ314" s="227"/>
      <c r="AK314" s="227"/>
      <c r="AL314" s="232">
        <f>+AH314*12</f>
        <v>0</v>
      </c>
      <c r="AM314" s="232"/>
      <c r="AN314" s="232"/>
      <c r="AO314" s="232"/>
      <c r="AP314" s="227"/>
      <c r="AQ314" s="227"/>
      <c r="AR314" s="227"/>
      <c r="AS314" s="227"/>
      <c r="AT314" s="232">
        <f>+AP314*12</f>
        <v>0</v>
      </c>
      <c r="AU314" s="232"/>
      <c r="AV314" s="232"/>
      <c r="AW314" s="232"/>
    </row>
    <row r="315" spans="1:49" s="6" customFormat="1" ht="12.75" customHeight="1" x14ac:dyDescent="0.2">
      <c r="A315" s="224">
        <v>8</v>
      </c>
      <c r="B315" s="224"/>
      <c r="C315" s="225" t="s">
        <v>274</v>
      </c>
      <c r="D315" s="225"/>
      <c r="E315" s="225"/>
      <c r="F315" s="225"/>
      <c r="G315" s="225"/>
      <c r="H315" s="225"/>
      <c r="I315" s="225"/>
      <c r="J315" s="227"/>
      <c r="K315" s="227"/>
      <c r="L315" s="227"/>
      <c r="M315" s="227"/>
      <c r="N315" s="232">
        <f>+J315*12</f>
        <v>0</v>
      </c>
      <c r="O315" s="232"/>
      <c r="P315" s="232"/>
      <c r="Q315" s="232"/>
      <c r="R315" s="227"/>
      <c r="S315" s="227"/>
      <c r="T315" s="227"/>
      <c r="U315" s="227"/>
      <c r="V315" s="232">
        <f>+R315*12</f>
        <v>0</v>
      </c>
      <c r="W315" s="232"/>
      <c r="X315" s="232"/>
      <c r="Y315" s="232"/>
      <c r="Z315" s="227"/>
      <c r="AA315" s="227"/>
      <c r="AB315" s="227"/>
      <c r="AC315" s="227"/>
      <c r="AD315" s="232">
        <f>+Z315*12</f>
        <v>0</v>
      </c>
      <c r="AE315" s="232"/>
      <c r="AF315" s="232"/>
      <c r="AG315" s="232"/>
      <c r="AH315" s="227"/>
      <c r="AI315" s="227"/>
      <c r="AJ315" s="227"/>
      <c r="AK315" s="227"/>
      <c r="AL315" s="232">
        <f>+AH315*12</f>
        <v>0</v>
      </c>
      <c r="AM315" s="232"/>
      <c r="AN315" s="232"/>
      <c r="AO315" s="232"/>
      <c r="AP315" s="227"/>
      <c r="AQ315" s="227"/>
      <c r="AR315" s="227"/>
      <c r="AS315" s="227"/>
      <c r="AT315" s="232">
        <f>+AP315*12</f>
        <v>0</v>
      </c>
      <c r="AU315" s="232"/>
      <c r="AV315" s="232"/>
      <c r="AW315" s="232"/>
    </row>
    <row r="316" spans="1:49" s="6" customFormat="1" ht="12.75" customHeight="1" x14ac:dyDescent="0.2"/>
    <row r="317" spans="1:49" s="6" customFormat="1" ht="12.75" customHeight="1" x14ac:dyDescent="0.2"/>
    <row r="318" spans="1:49" s="6" customFormat="1" ht="12.75" customHeight="1" x14ac:dyDescent="0.2"/>
    <row r="319" spans="1:49" s="6" customFormat="1" ht="12.75" customHeight="1" x14ac:dyDescent="0.2"/>
    <row r="320" spans="1:49"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pans="1:49" s="6" customFormat="1" ht="12.75" customHeight="1" x14ac:dyDescent="0.2"/>
    <row r="338" spans="1:49" s="6" customFormat="1" ht="12.75" customHeight="1" x14ac:dyDescent="0.2"/>
    <row r="339" spans="1:49" s="6" customFormat="1" ht="12.75" customHeight="1" x14ac:dyDescent="0.2"/>
    <row r="340" spans="1:49" s="6" customFormat="1" ht="12.75" customHeight="1" x14ac:dyDescent="0.2"/>
    <row r="341" spans="1:49" s="6" customFormat="1" ht="12.75" customHeight="1" x14ac:dyDescent="0.2"/>
    <row r="342" spans="1:49" s="6" customFormat="1" ht="12.75" customHeight="1" x14ac:dyDescent="0.2"/>
    <row r="343" spans="1:49" s="6" customFormat="1" ht="12.75" customHeight="1" x14ac:dyDescent="0.2"/>
    <row r="344" spans="1:49" s="6" customFormat="1" ht="12.75" customHeight="1" x14ac:dyDescent="0.2"/>
    <row r="345" spans="1:49" s="6" customFormat="1" ht="12.75" customHeight="1" x14ac:dyDescent="0.2">
      <c r="A345" s="76" t="s">
        <v>542</v>
      </c>
      <c r="B345" s="76"/>
      <c r="C345" s="76"/>
      <c r="D345" s="76"/>
      <c r="F345" s="76" t="s">
        <v>275</v>
      </c>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row>
    <row r="346" spans="1:49" s="6" customFormat="1" ht="12.75" customHeight="1" x14ac:dyDescent="0.2"/>
    <row r="347" spans="1:49" s="21" customFormat="1" ht="39" customHeight="1" x14ac:dyDescent="0.2">
      <c r="A347" s="205" t="s">
        <v>147</v>
      </c>
      <c r="B347" s="205"/>
      <c r="C347" s="205"/>
      <c r="D347" s="205"/>
      <c r="E347" s="205"/>
      <c r="F347" s="205"/>
      <c r="G347" s="205"/>
      <c r="H347" s="205"/>
      <c r="I347" s="205"/>
      <c r="J347" s="205" t="s">
        <v>276</v>
      </c>
      <c r="K347" s="205"/>
      <c r="L347" s="205"/>
      <c r="M347" s="205"/>
      <c r="N347" s="205" t="s">
        <v>277</v>
      </c>
      <c r="O347" s="205"/>
      <c r="P347" s="205"/>
      <c r="Q347" s="205"/>
      <c r="R347" s="205" t="s">
        <v>278</v>
      </c>
      <c r="S347" s="205"/>
      <c r="T347" s="205"/>
      <c r="U347" s="205"/>
      <c r="V347" s="205" t="s">
        <v>279</v>
      </c>
      <c r="W347" s="205"/>
      <c r="X347" s="205"/>
      <c r="Y347" s="205"/>
      <c r="Z347" s="205" t="s">
        <v>280</v>
      </c>
      <c r="AA347" s="205"/>
      <c r="AB347" s="205"/>
      <c r="AC347" s="205"/>
      <c r="AD347" s="205" t="s">
        <v>281</v>
      </c>
      <c r="AE347" s="205"/>
      <c r="AF347" s="205"/>
      <c r="AG347" s="205"/>
      <c r="AH347" s="205" t="s">
        <v>282</v>
      </c>
      <c r="AI347" s="205"/>
      <c r="AJ347" s="205"/>
      <c r="AK347" s="205"/>
      <c r="AL347" s="6"/>
      <c r="AM347" s="6"/>
      <c r="AN347" s="6"/>
      <c r="AO347" s="6"/>
      <c r="AP347" s="6"/>
      <c r="AQ347" s="6"/>
      <c r="AR347" s="6"/>
      <c r="AS347" s="6"/>
      <c r="AT347" s="6"/>
      <c r="AU347" s="6"/>
      <c r="AV347" s="6"/>
      <c r="AW347" s="6"/>
    </row>
    <row r="348" spans="1:49" s="6" customFormat="1" ht="12.75" customHeight="1" x14ac:dyDescent="0.2">
      <c r="A348" s="228" t="s">
        <v>293</v>
      </c>
      <c r="B348" s="228"/>
      <c r="C348" s="228"/>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8"/>
      <c r="AA348" s="228"/>
      <c r="AB348" s="228"/>
      <c r="AC348" s="228"/>
      <c r="AD348" s="228"/>
      <c r="AE348" s="228"/>
      <c r="AF348" s="228"/>
      <c r="AG348" s="228"/>
      <c r="AH348" s="228"/>
      <c r="AI348" s="228"/>
      <c r="AJ348" s="228"/>
      <c r="AK348" s="228"/>
    </row>
    <row r="349" spans="1:49" s="16" customFormat="1" ht="12.75" customHeight="1" x14ac:dyDescent="0.2">
      <c r="A349" s="235" t="s">
        <v>284</v>
      </c>
      <c r="B349" s="235"/>
      <c r="C349" s="233" t="s">
        <v>283</v>
      </c>
      <c r="D349" s="233"/>
      <c r="E349" s="233"/>
      <c r="F349" s="233"/>
      <c r="G349" s="233"/>
      <c r="H349" s="233"/>
      <c r="I349" s="233"/>
      <c r="J349" s="234">
        <f>SUM(J350:M357)</f>
        <v>0</v>
      </c>
      <c r="K349" s="157"/>
      <c r="L349" s="157"/>
      <c r="M349" s="157"/>
      <c r="N349" s="234">
        <f>SUM(N350:Q357)</f>
        <v>0</v>
      </c>
      <c r="O349" s="157"/>
      <c r="P349" s="157"/>
      <c r="Q349" s="157"/>
      <c r="R349" s="234">
        <f>SUM(R350:U357)</f>
        <v>0</v>
      </c>
      <c r="S349" s="157"/>
      <c r="T349" s="157"/>
      <c r="U349" s="157"/>
      <c r="V349" s="234">
        <f>SUM(V350:Y357)</f>
        <v>0</v>
      </c>
      <c r="W349" s="157"/>
      <c r="X349" s="157"/>
      <c r="Y349" s="157"/>
      <c r="Z349" s="234">
        <f>SUM(Z350:AC357)</f>
        <v>0</v>
      </c>
      <c r="AA349" s="157"/>
      <c r="AB349" s="157"/>
      <c r="AC349" s="157"/>
      <c r="AD349" s="234">
        <f>SUM(AD350:AG357)</f>
        <v>0</v>
      </c>
      <c r="AE349" s="157"/>
      <c r="AF349" s="157"/>
      <c r="AG349" s="157"/>
      <c r="AH349" s="234">
        <f>SUM(AH350:AK357)</f>
        <v>0</v>
      </c>
      <c r="AI349" s="157"/>
      <c r="AJ349" s="157"/>
      <c r="AK349" s="157"/>
    </row>
    <row r="350" spans="1:49" s="6" customFormat="1" ht="12.75" customHeight="1" x14ac:dyDescent="0.2">
      <c r="A350" s="236">
        <v>1</v>
      </c>
      <c r="B350" s="236"/>
      <c r="C350" s="237" t="s">
        <v>285</v>
      </c>
      <c r="D350" s="237"/>
      <c r="E350" s="237"/>
      <c r="F350" s="237"/>
      <c r="G350" s="237"/>
      <c r="H350" s="237"/>
      <c r="I350" s="237"/>
      <c r="J350" s="227"/>
      <c r="K350" s="227"/>
      <c r="L350" s="227"/>
      <c r="M350" s="227"/>
      <c r="N350" s="227"/>
      <c r="O350" s="227"/>
      <c r="P350" s="227"/>
      <c r="Q350" s="227"/>
      <c r="R350" s="227"/>
      <c r="S350" s="227"/>
      <c r="T350" s="227"/>
      <c r="U350" s="227"/>
      <c r="V350" s="227"/>
      <c r="W350" s="227"/>
      <c r="X350" s="227"/>
      <c r="Y350" s="227"/>
      <c r="Z350" s="227"/>
      <c r="AA350" s="227"/>
      <c r="AB350" s="227"/>
      <c r="AC350" s="227"/>
      <c r="AD350" s="227"/>
      <c r="AE350" s="227"/>
      <c r="AF350" s="227"/>
      <c r="AG350" s="227"/>
      <c r="AH350" s="227"/>
      <c r="AI350" s="227"/>
      <c r="AJ350" s="227"/>
      <c r="AK350" s="227"/>
    </row>
    <row r="351" spans="1:49" s="6" customFormat="1" ht="12.75" customHeight="1" x14ac:dyDescent="0.2">
      <c r="A351" s="236">
        <f t="shared" ref="A351:A357" si="158">+A350+1</f>
        <v>2</v>
      </c>
      <c r="B351" s="236"/>
      <c r="C351" s="237" t="s">
        <v>286</v>
      </c>
      <c r="D351" s="237"/>
      <c r="E351" s="237"/>
      <c r="F351" s="237"/>
      <c r="G351" s="237"/>
      <c r="H351" s="237"/>
      <c r="I351" s="237"/>
      <c r="J351" s="227"/>
      <c r="K351" s="227"/>
      <c r="L351" s="227"/>
      <c r="M351" s="227"/>
      <c r="N351" s="227"/>
      <c r="O351" s="227"/>
      <c r="P351" s="227"/>
      <c r="Q351" s="227"/>
      <c r="R351" s="227"/>
      <c r="S351" s="227"/>
      <c r="T351" s="227"/>
      <c r="U351" s="227"/>
      <c r="V351" s="227"/>
      <c r="W351" s="227"/>
      <c r="X351" s="227"/>
      <c r="Y351" s="227"/>
      <c r="Z351" s="227"/>
      <c r="AA351" s="227"/>
      <c r="AB351" s="227"/>
      <c r="AC351" s="227"/>
      <c r="AD351" s="227"/>
      <c r="AE351" s="227"/>
      <c r="AF351" s="227"/>
      <c r="AG351" s="227"/>
      <c r="AH351" s="227"/>
      <c r="AI351" s="227"/>
      <c r="AJ351" s="227"/>
      <c r="AK351" s="227"/>
    </row>
    <row r="352" spans="1:49" s="6" customFormat="1" ht="12.75" customHeight="1" x14ac:dyDescent="0.2">
      <c r="A352" s="236">
        <f t="shared" si="158"/>
        <v>3</v>
      </c>
      <c r="B352" s="236"/>
      <c r="C352" s="237" t="s">
        <v>287</v>
      </c>
      <c r="D352" s="237"/>
      <c r="E352" s="237"/>
      <c r="F352" s="237"/>
      <c r="G352" s="237"/>
      <c r="H352" s="237"/>
      <c r="I352" s="23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27"/>
      <c r="AJ352" s="227"/>
      <c r="AK352" s="227"/>
    </row>
    <row r="353" spans="1:37" s="6" customFormat="1" ht="12.75" customHeight="1" x14ac:dyDescent="0.2">
      <c r="A353" s="236">
        <f t="shared" si="158"/>
        <v>4</v>
      </c>
      <c r="B353" s="236"/>
      <c r="C353" s="237" t="s">
        <v>288</v>
      </c>
      <c r="D353" s="237"/>
      <c r="E353" s="237"/>
      <c r="F353" s="237"/>
      <c r="G353" s="237"/>
      <c r="H353" s="237"/>
      <c r="I353" s="23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row>
    <row r="354" spans="1:37" s="6" customFormat="1" ht="12.75" customHeight="1" x14ac:dyDescent="0.2">
      <c r="A354" s="236">
        <f t="shared" si="158"/>
        <v>5</v>
      </c>
      <c r="B354" s="236"/>
      <c r="C354" s="237" t="s">
        <v>289</v>
      </c>
      <c r="D354" s="237"/>
      <c r="E354" s="237"/>
      <c r="F354" s="237"/>
      <c r="G354" s="237"/>
      <c r="H354" s="237"/>
      <c r="I354" s="23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227"/>
      <c r="AJ354" s="227"/>
      <c r="AK354" s="227"/>
    </row>
    <row r="355" spans="1:37" s="6" customFormat="1" ht="12.75" customHeight="1" x14ac:dyDescent="0.2">
      <c r="A355" s="236">
        <f t="shared" si="158"/>
        <v>6</v>
      </c>
      <c r="B355" s="236"/>
      <c r="C355" s="237" t="s">
        <v>290</v>
      </c>
      <c r="D355" s="237"/>
      <c r="E355" s="237"/>
      <c r="F355" s="237"/>
      <c r="G355" s="237"/>
      <c r="H355" s="237"/>
      <c r="I355" s="237"/>
      <c r="J355" s="227"/>
      <c r="K355" s="227"/>
      <c r="L355" s="227"/>
      <c r="M355" s="227"/>
      <c r="N355" s="227"/>
      <c r="O355" s="227"/>
      <c r="P355" s="227"/>
      <c r="Q355" s="227"/>
      <c r="R355" s="227"/>
      <c r="S355" s="227"/>
      <c r="T355" s="227"/>
      <c r="U355" s="227"/>
      <c r="V355" s="227"/>
      <c r="W355" s="227"/>
      <c r="X355" s="227"/>
      <c r="Y355" s="227"/>
      <c r="Z355" s="227"/>
      <c r="AA355" s="227"/>
      <c r="AB355" s="227"/>
      <c r="AC355" s="227"/>
      <c r="AD355" s="227"/>
      <c r="AE355" s="227"/>
      <c r="AF355" s="227"/>
      <c r="AG355" s="227"/>
      <c r="AH355" s="227"/>
      <c r="AI355" s="227"/>
      <c r="AJ355" s="227"/>
      <c r="AK355" s="227"/>
    </row>
    <row r="356" spans="1:37" s="6" customFormat="1" ht="24" customHeight="1" x14ac:dyDescent="0.2">
      <c r="A356" s="236">
        <f t="shared" si="158"/>
        <v>7</v>
      </c>
      <c r="B356" s="236"/>
      <c r="C356" s="237" t="s">
        <v>291</v>
      </c>
      <c r="D356" s="237"/>
      <c r="E356" s="237"/>
      <c r="F356" s="237"/>
      <c r="G356" s="237"/>
      <c r="H356" s="237"/>
      <c r="I356" s="237"/>
      <c r="J356" s="227"/>
      <c r="K356" s="227"/>
      <c r="L356" s="227"/>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7"/>
      <c r="AJ356" s="227"/>
      <c r="AK356" s="227"/>
    </row>
    <row r="357" spans="1:37" s="6" customFormat="1" ht="12.75" customHeight="1" x14ac:dyDescent="0.2">
      <c r="A357" s="236">
        <f t="shared" si="158"/>
        <v>8</v>
      </c>
      <c r="B357" s="236"/>
      <c r="C357" s="237" t="s">
        <v>292</v>
      </c>
      <c r="D357" s="237"/>
      <c r="E357" s="237"/>
      <c r="F357" s="237"/>
      <c r="G357" s="237"/>
      <c r="H357" s="237"/>
      <c r="I357" s="23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c r="AJ357" s="227"/>
      <c r="AK357" s="227"/>
    </row>
    <row r="358" spans="1:37" s="6" customFormat="1" ht="12.75" customHeight="1" x14ac:dyDescent="0.2">
      <c r="A358" s="235" t="s">
        <v>295</v>
      </c>
      <c r="B358" s="235"/>
      <c r="C358" s="233" t="s">
        <v>294</v>
      </c>
      <c r="D358" s="233"/>
      <c r="E358" s="233"/>
      <c r="F358" s="233"/>
      <c r="G358" s="233"/>
      <c r="H358" s="233"/>
      <c r="I358" s="233"/>
      <c r="J358" s="234">
        <f>SUM(J359:M366)</f>
        <v>0</v>
      </c>
      <c r="K358" s="157"/>
      <c r="L358" s="157"/>
      <c r="M358" s="157"/>
      <c r="N358" s="234">
        <f>SUM(N359:Q366)</f>
        <v>0</v>
      </c>
      <c r="O358" s="157"/>
      <c r="P358" s="157"/>
      <c r="Q358" s="157"/>
      <c r="R358" s="234">
        <f>SUM(R359:U366)</f>
        <v>0</v>
      </c>
      <c r="S358" s="157"/>
      <c r="T358" s="157"/>
      <c r="U358" s="157"/>
      <c r="V358" s="234">
        <f>SUM(V359:Y366)</f>
        <v>0</v>
      </c>
      <c r="W358" s="157"/>
      <c r="X358" s="157"/>
      <c r="Y358" s="157"/>
      <c r="Z358" s="234">
        <f>SUM(Z359:AC366)</f>
        <v>0</v>
      </c>
      <c r="AA358" s="157"/>
      <c r="AB358" s="157"/>
      <c r="AC358" s="157"/>
      <c r="AD358" s="234">
        <f>SUM(AD359:AG366)</f>
        <v>0</v>
      </c>
      <c r="AE358" s="157"/>
      <c r="AF358" s="157"/>
      <c r="AG358" s="157"/>
      <c r="AH358" s="234">
        <f>SUM(AH359:AK366)</f>
        <v>0</v>
      </c>
      <c r="AI358" s="157"/>
      <c r="AJ358" s="157"/>
      <c r="AK358" s="157"/>
    </row>
    <row r="359" spans="1:37" s="6" customFormat="1" ht="12.75" customHeight="1" x14ac:dyDescent="0.2">
      <c r="A359" s="236">
        <v>1</v>
      </c>
      <c r="B359" s="236"/>
      <c r="C359" s="237" t="s">
        <v>296</v>
      </c>
      <c r="D359" s="237"/>
      <c r="E359" s="237"/>
      <c r="F359" s="237"/>
      <c r="G359" s="237"/>
      <c r="H359" s="237"/>
      <c r="I359" s="23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27"/>
      <c r="AJ359" s="227"/>
      <c r="AK359" s="227"/>
    </row>
    <row r="360" spans="1:37" s="6" customFormat="1" ht="12.75" customHeight="1" x14ac:dyDescent="0.2">
      <c r="A360" s="236">
        <f>+A359+1</f>
        <v>2</v>
      </c>
      <c r="B360" s="236"/>
      <c r="C360" s="237" t="s">
        <v>297</v>
      </c>
      <c r="D360" s="237"/>
      <c r="E360" s="237"/>
      <c r="F360" s="237"/>
      <c r="G360" s="237"/>
      <c r="H360" s="237"/>
      <c r="I360" s="23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7"/>
      <c r="AJ360" s="227"/>
      <c r="AK360" s="227"/>
    </row>
    <row r="361" spans="1:37" s="6" customFormat="1" ht="12.75" customHeight="1" x14ac:dyDescent="0.2">
      <c r="A361" s="236">
        <f t="shared" ref="A361:A366" si="159">+A360+1</f>
        <v>3</v>
      </c>
      <c r="B361" s="236"/>
      <c r="C361" s="237" t="s">
        <v>298</v>
      </c>
      <c r="D361" s="237"/>
      <c r="E361" s="237"/>
      <c r="F361" s="237"/>
      <c r="G361" s="237"/>
      <c r="H361" s="237"/>
      <c r="I361" s="23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227"/>
      <c r="AJ361" s="227"/>
      <c r="AK361" s="227"/>
    </row>
    <row r="362" spans="1:37" s="6" customFormat="1" ht="12.75" customHeight="1" x14ac:dyDescent="0.2">
      <c r="A362" s="236">
        <f t="shared" si="159"/>
        <v>4</v>
      </c>
      <c r="B362" s="236"/>
      <c r="C362" s="237" t="s">
        <v>299</v>
      </c>
      <c r="D362" s="237"/>
      <c r="E362" s="237"/>
      <c r="F362" s="237"/>
      <c r="G362" s="237"/>
      <c r="H362" s="237"/>
      <c r="I362" s="237"/>
      <c r="J362" s="227"/>
      <c r="K362" s="227"/>
      <c r="L362" s="227"/>
      <c r="M362" s="227"/>
      <c r="N362" s="227"/>
      <c r="O362" s="227"/>
      <c r="P362" s="227"/>
      <c r="Q362" s="227"/>
      <c r="R362" s="227"/>
      <c r="S362" s="227"/>
      <c r="T362" s="227"/>
      <c r="U362" s="227"/>
      <c r="V362" s="227"/>
      <c r="W362" s="227"/>
      <c r="X362" s="227"/>
      <c r="Y362" s="227"/>
      <c r="Z362" s="227"/>
      <c r="AA362" s="227"/>
      <c r="AB362" s="227"/>
      <c r="AC362" s="227"/>
      <c r="AD362" s="227"/>
      <c r="AE362" s="227"/>
      <c r="AF362" s="227"/>
      <c r="AG362" s="227"/>
      <c r="AH362" s="227"/>
      <c r="AI362" s="227"/>
      <c r="AJ362" s="227"/>
      <c r="AK362" s="227"/>
    </row>
    <row r="363" spans="1:37" s="6" customFormat="1" ht="12.75" customHeight="1" x14ac:dyDescent="0.2">
      <c r="A363" s="236">
        <f t="shared" si="159"/>
        <v>5</v>
      </c>
      <c r="B363" s="236"/>
      <c r="C363" s="237" t="s">
        <v>300</v>
      </c>
      <c r="D363" s="237"/>
      <c r="E363" s="237"/>
      <c r="F363" s="237"/>
      <c r="G363" s="237"/>
      <c r="H363" s="237"/>
      <c r="I363" s="237"/>
      <c r="J363" s="227"/>
      <c r="K363" s="227"/>
      <c r="L363" s="227"/>
      <c r="M363" s="227"/>
      <c r="N363" s="227"/>
      <c r="O363" s="227"/>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row>
    <row r="364" spans="1:37" s="6" customFormat="1" ht="12.75" customHeight="1" x14ac:dyDescent="0.2">
      <c r="A364" s="236">
        <f t="shared" si="159"/>
        <v>6</v>
      </c>
      <c r="B364" s="236"/>
      <c r="C364" s="237" t="s">
        <v>301</v>
      </c>
      <c r="D364" s="237"/>
      <c r="E364" s="237"/>
      <c r="F364" s="237"/>
      <c r="G364" s="237"/>
      <c r="H364" s="237"/>
      <c r="I364" s="237"/>
      <c r="J364" s="227"/>
      <c r="K364" s="227"/>
      <c r="L364" s="227"/>
      <c r="M364" s="227"/>
      <c r="N364" s="227"/>
      <c r="O364" s="227"/>
      <c r="P364" s="227"/>
      <c r="Q364" s="227"/>
      <c r="R364" s="227"/>
      <c r="S364" s="227"/>
      <c r="T364" s="227"/>
      <c r="U364" s="227"/>
      <c r="V364" s="227"/>
      <c r="W364" s="227"/>
      <c r="X364" s="227"/>
      <c r="Y364" s="227"/>
      <c r="Z364" s="227"/>
      <c r="AA364" s="227"/>
      <c r="AB364" s="227"/>
      <c r="AC364" s="227"/>
      <c r="AD364" s="227"/>
      <c r="AE364" s="227"/>
      <c r="AF364" s="227"/>
      <c r="AG364" s="227"/>
      <c r="AH364" s="227"/>
      <c r="AI364" s="227"/>
      <c r="AJ364" s="227"/>
      <c r="AK364" s="227"/>
    </row>
    <row r="365" spans="1:37" s="6" customFormat="1" ht="24" customHeight="1" x14ac:dyDescent="0.2">
      <c r="A365" s="236">
        <f t="shared" si="159"/>
        <v>7</v>
      </c>
      <c r="B365" s="236"/>
      <c r="C365" s="237" t="s">
        <v>302</v>
      </c>
      <c r="D365" s="237"/>
      <c r="E365" s="237"/>
      <c r="F365" s="237"/>
      <c r="G365" s="237"/>
      <c r="H365" s="237"/>
      <c r="I365" s="237"/>
      <c r="J365" s="227"/>
      <c r="K365" s="227"/>
      <c r="L365" s="227"/>
      <c r="M365" s="227"/>
      <c r="N365" s="227"/>
      <c r="O365" s="227"/>
      <c r="P365" s="227"/>
      <c r="Q365" s="227"/>
      <c r="R365" s="227"/>
      <c r="S365" s="227"/>
      <c r="T365" s="227"/>
      <c r="U365" s="227"/>
      <c r="V365" s="227"/>
      <c r="W365" s="227"/>
      <c r="X365" s="227"/>
      <c r="Y365" s="227"/>
      <c r="Z365" s="227"/>
      <c r="AA365" s="227"/>
      <c r="AB365" s="227"/>
      <c r="AC365" s="227"/>
      <c r="AD365" s="227"/>
      <c r="AE365" s="227"/>
      <c r="AF365" s="227"/>
      <c r="AG365" s="227"/>
      <c r="AH365" s="227"/>
      <c r="AI365" s="227"/>
      <c r="AJ365" s="227"/>
      <c r="AK365" s="227"/>
    </row>
    <row r="366" spans="1:37" s="6" customFormat="1" ht="24" customHeight="1" x14ac:dyDescent="0.2">
      <c r="A366" s="236">
        <f t="shared" si="159"/>
        <v>8</v>
      </c>
      <c r="B366" s="236"/>
      <c r="C366" s="237" t="s">
        <v>303</v>
      </c>
      <c r="D366" s="237"/>
      <c r="E366" s="237"/>
      <c r="F366" s="237"/>
      <c r="G366" s="237"/>
      <c r="H366" s="237"/>
      <c r="I366" s="237"/>
      <c r="J366" s="227"/>
      <c r="K366" s="227"/>
      <c r="L366" s="227"/>
      <c r="M366" s="227"/>
      <c r="N366" s="227"/>
      <c r="O366" s="227"/>
      <c r="P366" s="227"/>
      <c r="Q366" s="227"/>
      <c r="R366" s="227"/>
      <c r="S366" s="227"/>
      <c r="T366" s="227"/>
      <c r="U366" s="227"/>
      <c r="V366" s="227"/>
      <c r="W366" s="227"/>
      <c r="X366" s="227"/>
      <c r="Y366" s="227"/>
      <c r="Z366" s="227"/>
      <c r="AA366" s="227"/>
      <c r="AB366" s="227"/>
      <c r="AC366" s="227"/>
      <c r="AD366" s="227"/>
      <c r="AE366" s="227"/>
      <c r="AF366" s="227"/>
      <c r="AG366" s="227"/>
      <c r="AH366" s="227"/>
      <c r="AI366" s="227"/>
      <c r="AJ366" s="227"/>
      <c r="AK366" s="227"/>
    </row>
    <row r="367" spans="1:37" s="6" customFormat="1" ht="12.75" customHeight="1" x14ac:dyDescent="0.2">
      <c r="A367" s="235" t="s">
        <v>306</v>
      </c>
      <c r="B367" s="235"/>
      <c r="C367" s="233" t="s">
        <v>307</v>
      </c>
      <c r="D367" s="233"/>
      <c r="E367" s="233"/>
      <c r="F367" s="233"/>
      <c r="G367" s="233"/>
      <c r="H367" s="233"/>
      <c r="I367" s="233"/>
      <c r="J367" s="234">
        <f>+J349+J358</f>
        <v>0</v>
      </c>
      <c r="K367" s="157"/>
      <c r="L367" s="157"/>
      <c r="M367" s="157"/>
      <c r="N367" s="234">
        <f>+N349+N358</f>
        <v>0</v>
      </c>
      <c r="O367" s="157"/>
      <c r="P367" s="157"/>
      <c r="Q367" s="157"/>
      <c r="R367" s="234">
        <f>+R349+R358</f>
        <v>0</v>
      </c>
      <c r="S367" s="157"/>
      <c r="T367" s="157"/>
      <c r="U367" s="157"/>
      <c r="V367" s="234">
        <f>+V349+V358</f>
        <v>0</v>
      </c>
      <c r="W367" s="157"/>
      <c r="X367" s="157"/>
      <c r="Y367" s="157"/>
      <c r="Z367" s="234">
        <f>+Z349+Z358</f>
        <v>0</v>
      </c>
      <c r="AA367" s="157"/>
      <c r="AB367" s="157"/>
      <c r="AC367" s="157"/>
      <c r="AD367" s="234">
        <f>+AD349+AD358</f>
        <v>0</v>
      </c>
      <c r="AE367" s="157"/>
      <c r="AF367" s="157"/>
      <c r="AG367" s="157"/>
      <c r="AH367" s="234">
        <f>+AH349+AH358</f>
        <v>0</v>
      </c>
      <c r="AI367" s="157"/>
      <c r="AJ367" s="157"/>
      <c r="AK367" s="157"/>
    </row>
    <row r="368" spans="1:37" s="6" customFormat="1" ht="12.75" customHeight="1" x14ac:dyDescent="0.2">
      <c r="A368" s="228" t="s">
        <v>304</v>
      </c>
      <c r="B368" s="228"/>
      <c r="C368" s="228"/>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c r="AG368" s="228"/>
      <c r="AH368" s="228"/>
      <c r="AI368" s="228"/>
      <c r="AJ368" s="228"/>
      <c r="AK368" s="228"/>
    </row>
    <row r="369" spans="1:37" s="6" customFormat="1" ht="12.75" customHeight="1" x14ac:dyDescent="0.2">
      <c r="A369" s="235" t="s">
        <v>284</v>
      </c>
      <c r="B369" s="235"/>
      <c r="C369" s="233" t="s">
        <v>305</v>
      </c>
      <c r="D369" s="233"/>
      <c r="E369" s="233"/>
      <c r="F369" s="233"/>
      <c r="G369" s="233"/>
      <c r="H369" s="233"/>
      <c r="I369" s="233"/>
      <c r="J369" s="234">
        <f>J367-J370-J378-J384</f>
        <v>0</v>
      </c>
      <c r="K369" s="157"/>
      <c r="L369" s="157"/>
      <c r="M369" s="157"/>
      <c r="N369" s="234">
        <f>N367-N370-N378-N384</f>
        <v>0</v>
      </c>
      <c r="O369" s="157"/>
      <c r="P369" s="157"/>
      <c r="Q369" s="157"/>
      <c r="R369" s="234">
        <f>R367-R370-R378-R384</f>
        <v>0</v>
      </c>
      <c r="S369" s="157"/>
      <c r="T369" s="157"/>
      <c r="U369" s="157"/>
      <c r="V369" s="234">
        <f>V367-V370-V378-V384</f>
        <v>0</v>
      </c>
      <c r="W369" s="157"/>
      <c r="X369" s="157"/>
      <c r="Y369" s="157"/>
      <c r="Z369" s="234">
        <f>Z367-Z370-Z378-Z384</f>
        <v>0</v>
      </c>
      <c r="AA369" s="157"/>
      <c r="AB369" s="157"/>
      <c r="AC369" s="157"/>
      <c r="AD369" s="234">
        <f>AD367-AD370-AD378-AD384</f>
        <v>0</v>
      </c>
      <c r="AE369" s="157"/>
      <c r="AF369" s="157"/>
      <c r="AG369" s="157"/>
      <c r="AH369" s="234">
        <f>AH367-AH370-AH378-AH384</f>
        <v>0</v>
      </c>
      <c r="AI369" s="157"/>
      <c r="AJ369" s="157"/>
      <c r="AK369" s="157"/>
    </row>
    <row r="370" spans="1:37" s="6" customFormat="1" ht="12.75" customHeight="1" x14ac:dyDescent="0.2">
      <c r="A370" s="235" t="s">
        <v>295</v>
      </c>
      <c r="B370" s="235"/>
      <c r="C370" s="233" t="s">
        <v>308</v>
      </c>
      <c r="D370" s="233"/>
      <c r="E370" s="233"/>
      <c r="F370" s="233"/>
      <c r="G370" s="233"/>
      <c r="H370" s="233"/>
      <c r="I370" s="233"/>
      <c r="J370" s="234">
        <f>SUM(J371,J374,J377)</f>
        <v>0</v>
      </c>
      <c r="K370" s="157"/>
      <c r="L370" s="157"/>
      <c r="M370" s="157"/>
      <c r="N370" s="234">
        <f>SUM(N371,N374,N377)</f>
        <v>0</v>
      </c>
      <c r="O370" s="157"/>
      <c r="P370" s="157"/>
      <c r="Q370" s="157"/>
      <c r="R370" s="234">
        <f>SUM(R371,R374,R377)</f>
        <v>0</v>
      </c>
      <c r="S370" s="157"/>
      <c r="T370" s="157"/>
      <c r="U370" s="157"/>
      <c r="V370" s="234">
        <f>SUM(V371,V374,V377)</f>
        <v>0</v>
      </c>
      <c r="W370" s="157"/>
      <c r="X370" s="157"/>
      <c r="Y370" s="157"/>
      <c r="Z370" s="234">
        <f>SUM(Z371,Z374,Z377)</f>
        <v>0</v>
      </c>
      <c r="AA370" s="157"/>
      <c r="AB370" s="157"/>
      <c r="AC370" s="157"/>
      <c r="AD370" s="234">
        <f>SUM(AD371,AD374,AD377)</f>
        <v>0</v>
      </c>
      <c r="AE370" s="157"/>
      <c r="AF370" s="157"/>
      <c r="AG370" s="157"/>
      <c r="AH370" s="234">
        <f>SUM(AH371,AH374,AH377)</f>
        <v>0</v>
      </c>
      <c r="AI370" s="157"/>
      <c r="AJ370" s="157"/>
      <c r="AK370" s="157"/>
    </row>
    <row r="371" spans="1:37" s="6" customFormat="1" ht="24" customHeight="1" x14ac:dyDescent="0.2">
      <c r="A371" s="236">
        <v>1</v>
      </c>
      <c r="B371" s="236"/>
      <c r="C371" s="237" t="s">
        <v>309</v>
      </c>
      <c r="D371" s="237"/>
      <c r="E371" s="237"/>
      <c r="F371" s="237"/>
      <c r="G371" s="237"/>
      <c r="H371" s="237"/>
      <c r="I371" s="237"/>
      <c r="J371" s="238">
        <f>SUM(J372:M373)</f>
        <v>0</v>
      </c>
      <c r="K371" s="228"/>
      <c r="L371" s="228"/>
      <c r="M371" s="228"/>
      <c r="N371" s="238">
        <f>SUM(N372:Q373)</f>
        <v>0</v>
      </c>
      <c r="O371" s="228"/>
      <c r="P371" s="228"/>
      <c r="Q371" s="228"/>
      <c r="R371" s="238">
        <f>SUM(R372:U373)</f>
        <v>0</v>
      </c>
      <c r="S371" s="228"/>
      <c r="T371" s="228"/>
      <c r="U371" s="228"/>
      <c r="V371" s="238">
        <f>SUM(V372:Y373)</f>
        <v>0</v>
      </c>
      <c r="W371" s="228"/>
      <c r="X371" s="228"/>
      <c r="Y371" s="228"/>
      <c r="Z371" s="238">
        <f>SUM(Z372:AC373)</f>
        <v>0</v>
      </c>
      <c r="AA371" s="228"/>
      <c r="AB371" s="228"/>
      <c r="AC371" s="228"/>
      <c r="AD371" s="238">
        <f>SUM(AD372:AG373)</f>
        <v>0</v>
      </c>
      <c r="AE371" s="228"/>
      <c r="AF371" s="228"/>
      <c r="AG371" s="228"/>
      <c r="AH371" s="238">
        <f>SUM(AH372:AK373)</f>
        <v>0</v>
      </c>
      <c r="AI371" s="228"/>
      <c r="AJ371" s="228"/>
      <c r="AK371" s="228"/>
    </row>
    <row r="372" spans="1:37" s="6" customFormat="1" ht="24" customHeight="1" x14ac:dyDescent="0.2">
      <c r="A372" s="236" t="s">
        <v>310</v>
      </c>
      <c r="B372" s="236"/>
      <c r="C372" s="237" t="s">
        <v>312</v>
      </c>
      <c r="D372" s="237"/>
      <c r="E372" s="237"/>
      <c r="F372" s="237"/>
      <c r="G372" s="237"/>
      <c r="H372" s="237"/>
      <c r="I372" s="237"/>
      <c r="J372" s="227"/>
      <c r="K372" s="227"/>
      <c r="L372" s="227"/>
      <c r="M372" s="227"/>
      <c r="N372" s="227"/>
      <c r="O372" s="227"/>
      <c r="P372" s="227"/>
      <c r="Q372" s="227"/>
      <c r="R372" s="227"/>
      <c r="S372" s="227"/>
      <c r="T372" s="227"/>
      <c r="U372" s="227"/>
      <c r="V372" s="227"/>
      <c r="W372" s="227"/>
      <c r="X372" s="227"/>
      <c r="Y372" s="227"/>
      <c r="Z372" s="227"/>
      <c r="AA372" s="227"/>
      <c r="AB372" s="227"/>
      <c r="AC372" s="227"/>
      <c r="AD372" s="227"/>
      <c r="AE372" s="227"/>
      <c r="AF372" s="227"/>
      <c r="AG372" s="227"/>
      <c r="AH372" s="227"/>
      <c r="AI372" s="227"/>
      <c r="AJ372" s="227"/>
      <c r="AK372" s="227"/>
    </row>
    <row r="373" spans="1:37" s="6" customFormat="1" ht="12.75" customHeight="1" x14ac:dyDescent="0.2">
      <c r="A373" s="236" t="s">
        <v>311</v>
      </c>
      <c r="B373" s="236"/>
      <c r="C373" s="237" t="s">
        <v>313</v>
      </c>
      <c r="D373" s="237"/>
      <c r="E373" s="237"/>
      <c r="F373" s="237"/>
      <c r="G373" s="237"/>
      <c r="H373" s="237"/>
      <c r="I373" s="237"/>
      <c r="J373" s="227"/>
      <c r="K373" s="227"/>
      <c r="L373" s="227"/>
      <c r="M373" s="227"/>
      <c r="N373" s="227"/>
      <c r="O373" s="227"/>
      <c r="P373" s="227"/>
      <c r="Q373" s="227"/>
      <c r="R373" s="227"/>
      <c r="S373" s="227"/>
      <c r="T373" s="227"/>
      <c r="U373" s="227"/>
      <c r="V373" s="227"/>
      <c r="W373" s="227"/>
      <c r="X373" s="227"/>
      <c r="Y373" s="227"/>
      <c r="Z373" s="227"/>
      <c r="AA373" s="227"/>
      <c r="AB373" s="227"/>
      <c r="AC373" s="227"/>
      <c r="AD373" s="227"/>
      <c r="AE373" s="227"/>
      <c r="AF373" s="227"/>
      <c r="AG373" s="227"/>
      <c r="AH373" s="227"/>
      <c r="AI373" s="227"/>
      <c r="AJ373" s="227"/>
      <c r="AK373" s="227"/>
    </row>
    <row r="374" spans="1:37" s="6" customFormat="1" ht="24" customHeight="1" x14ac:dyDescent="0.2">
      <c r="A374" s="236">
        <f>+A371+1</f>
        <v>2</v>
      </c>
      <c r="B374" s="236"/>
      <c r="C374" s="237" t="s">
        <v>314</v>
      </c>
      <c r="D374" s="237"/>
      <c r="E374" s="237"/>
      <c r="F374" s="237"/>
      <c r="G374" s="237"/>
      <c r="H374" s="237"/>
      <c r="I374" s="237"/>
      <c r="J374" s="238">
        <f>SUM(J375:M376)</f>
        <v>0</v>
      </c>
      <c r="K374" s="228"/>
      <c r="L374" s="228"/>
      <c r="M374" s="228"/>
      <c r="N374" s="238">
        <f>SUM(N375:Q376)</f>
        <v>0</v>
      </c>
      <c r="O374" s="228"/>
      <c r="P374" s="228"/>
      <c r="Q374" s="228"/>
      <c r="R374" s="238">
        <f>SUM(R375:U376)</f>
        <v>0</v>
      </c>
      <c r="S374" s="228"/>
      <c r="T374" s="228"/>
      <c r="U374" s="228"/>
      <c r="V374" s="238">
        <f>SUM(V375:Y376)</f>
        <v>0</v>
      </c>
      <c r="W374" s="228"/>
      <c r="X374" s="228"/>
      <c r="Y374" s="228"/>
      <c r="Z374" s="238">
        <f>SUM(Z375:AC376)</f>
        <v>0</v>
      </c>
      <c r="AA374" s="228"/>
      <c r="AB374" s="228"/>
      <c r="AC374" s="228"/>
      <c r="AD374" s="238">
        <f>SUM(AD375:AG376)</f>
        <v>0</v>
      </c>
      <c r="AE374" s="228"/>
      <c r="AF374" s="228"/>
      <c r="AG374" s="228"/>
      <c r="AH374" s="238">
        <f>SUM(AH375:AK376)</f>
        <v>0</v>
      </c>
      <c r="AI374" s="228"/>
      <c r="AJ374" s="228"/>
      <c r="AK374" s="228"/>
    </row>
    <row r="375" spans="1:37" s="6" customFormat="1" ht="24" customHeight="1" x14ac:dyDescent="0.2">
      <c r="A375" s="236" t="s">
        <v>310</v>
      </c>
      <c r="B375" s="236"/>
      <c r="C375" s="237" t="s">
        <v>312</v>
      </c>
      <c r="D375" s="237"/>
      <c r="E375" s="237"/>
      <c r="F375" s="237"/>
      <c r="G375" s="237"/>
      <c r="H375" s="237"/>
      <c r="I375" s="237"/>
      <c r="J375" s="227"/>
      <c r="K375" s="227"/>
      <c r="L375" s="227"/>
      <c r="M375" s="227"/>
      <c r="N375" s="227"/>
      <c r="O375" s="227"/>
      <c r="P375" s="227"/>
      <c r="Q375" s="227"/>
      <c r="R375" s="227"/>
      <c r="S375" s="227"/>
      <c r="T375" s="227"/>
      <c r="U375" s="227"/>
      <c r="V375" s="227"/>
      <c r="W375" s="227"/>
      <c r="X375" s="227"/>
      <c r="Y375" s="227"/>
      <c r="Z375" s="227"/>
      <c r="AA375" s="227"/>
      <c r="AB375" s="227"/>
      <c r="AC375" s="227"/>
      <c r="AD375" s="227"/>
      <c r="AE375" s="227"/>
      <c r="AF375" s="227"/>
      <c r="AG375" s="227"/>
      <c r="AH375" s="227"/>
      <c r="AI375" s="227"/>
      <c r="AJ375" s="227"/>
      <c r="AK375" s="227"/>
    </row>
    <row r="376" spans="1:37" s="6" customFormat="1" ht="12.75" customHeight="1" x14ac:dyDescent="0.2">
      <c r="A376" s="236" t="s">
        <v>311</v>
      </c>
      <c r="B376" s="236"/>
      <c r="C376" s="237" t="s">
        <v>313</v>
      </c>
      <c r="D376" s="237"/>
      <c r="E376" s="237"/>
      <c r="F376" s="237"/>
      <c r="G376" s="237"/>
      <c r="H376" s="237"/>
      <c r="I376" s="237"/>
      <c r="J376" s="227"/>
      <c r="K376" s="227"/>
      <c r="L376" s="227"/>
      <c r="M376" s="227"/>
      <c r="N376" s="227"/>
      <c r="O376" s="227"/>
      <c r="P376" s="227"/>
      <c r="Q376" s="227"/>
      <c r="R376" s="227"/>
      <c r="S376" s="227"/>
      <c r="T376" s="227"/>
      <c r="U376" s="227"/>
      <c r="V376" s="227"/>
      <c r="W376" s="227"/>
      <c r="X376" s="227"/>
      <c r="Y376" s="227"/>
      <c r="Z376" s="227"/>
      <c r="AA376" s="227"/>
      <c r="AB376" s="227"/>
      <c r="AC376" s="227"/>
      <c r="AD376" s="227"/>
      <c r="AE376" s="227"/>
      <c r="AF376" s="227"/>
      <c r="AG376" s="227"/>
      <c r="AH376" s="227"/>
      <c r="AI376" s="227"/>
      <c r="AJ376" s="227"/>
      <c r="AK376" s="227"/>
    </row>
    <row r="377" spans="1:37" s="6" customFormat="1" ht="24" customHeight="1" x14ac:dyDescent="0.2">
      <c r="A377" s="236">
        <f>+A374+1</f>
        <v>3</v>
      </c>
      <c r="B377" s="236"/>
      <c r="C377" s="237" t="s">
        <v>315</v>
      </c>
      <c r="D377" s="237"/>
      <c r="E377" s="237"/>
      <c r="F377" s="237"/>
      <c r="G377" s="237"/>
      <c r="H377" s="237"/>
      <c r="I377" s="237"/>
      <c r="J377" s="238"/>
      <c r="K377" s="228"/>
      <c r="L377" s="228"/>
      <c r="M377" s="228"/>
      <c r="N377" s="238"/>
      <c r="O377" s="228"/>
      <c r="P377" s="228"/>
      <c r="Q377" s="228"/>
      <c r="R377" s="238"/>
      <c r="S377" s="228"/>
      <c r="T377" s="228"/>
      <c r="U377" s="228"/>
      <c r="V377" s="238"/>
      <c r="W377" s="228"/>
      <c r="X377" s="228"/>
      <c r="Y377" s="228"/>
      <c r="Z377" s="238"/>
      <c r="AA377" s="228"/>
      <c r="AB377" s="228"/>
      <c r="AC377" s="228"/>
      <c r="AD377" s="238"/>
      <c r="AE377" s="228"/>
      <c r="AF377" s="228"/>
      <c r="AG377" s="228"/>
      <c r="AH377" s="238"/>
      <c r="AI377" s="228"/>
      <c r="AJ377" s="228"/>
      <c r="AK377" s="228"/>
    </row>
    <row r="378" spans="1:37" s="6" customFormat="1" ht="12.75" customHeight="1" x14ac:dyDescent="0.2">
      <c r="A378" s="235" t="s">
        <v>306</v>
      </c>
      <c r="B378" s="235"/>
      <c r="C378" s="233" t="s">
        <v>316</v>
      </c>
      <c r="D378" s="233"/>
      <c r="E378" s="233"/>
      <c r="F378" s="233"/>
      <c r="G378" s="233"/>
      <c r="H378" s="233"/>
      <c r="I378" s="233"/>
      <c r="J378" s="234">
        <f>SUM(J379:M383)</f>
        <v>0</v>
      </c>
      <c r="K378" s="157"/>
      <c r="L378" s="157"/>
      <c r="M378" s="157"/>
      <c r="N378" s="234">
        <f>SUM(N379:Q383)</f>
        <v>0</v>
      </c>
      <c r="O378" s="157"/>
      <c r="P378" s="157"/>
      <c r="Q378" s="157"/>
      <c r="R378" s="234">
        <f>SUM(R379:U383)</f>
        <v>0</v>
      </c>
      <c r="S378" s="157"/>
      <c r="T378" s="157"/>
      <c r="U378" s="157"/>
      <c r="V378" s="234">
        <f>SUM(V379:Y383)</f>
        <v>0</v>
      </c>
      <c r="W378" s="157"/>
      <c r="X378" s="157"/>
      <c r="Y378" s="157"/>
      <c r="Z378" s="234">
        <f>SUM(Z379:AC383)</f>
        <v>0</v>
      </c>
      <c r="AA378" s="157"/>
      <c r="AB378" s="157"/>
      <c r="AC378" s="157"/>
      <c r="AD378" s="234">
        <f>SUM(AD379:AG383)</f>
        <v>0</v>
      </c>
      <c r="AE378" s="157"/>
      <c r="AF378" s="157"/>
      <c r="AG378" s="157"/>
      <c r="AH378" s="234">
        <f>SUM(AH379:AK383)</f>
        <v>0</v>
      </c>
      <c r="AI378" s="157"/>
      <c r="AJ378" s="157"/>
      <c r="AK378" s="157"/>
    </row>
    <row r="379" spans="1:37" s="6" customFormat="1" ht="24" customHeight="1" x14ac:dyDescent="0.2">
      <c r="A379" s="236">
        <v>1</v>
      </c>
      <c r="B379" s="236"/>
      <c r="C379" s="237" t="s">
        <v>317</v>
      </c>
      <c r="D379" s="237"/>
      <c r="E379" s="237"/>
      <c r="F379" s="237"/>
      <c r="G379" s="237"/>
      <c r="H379" s="237"/>
      <c r="I379" s="237"/>
      <c r="J379" s="238"/>
      <c r="K379" s="228"/>
      <c r="L379" s="228"/>
      <c r="M379" s="228"/>
      <c r="N379" s="238"/>
      <c r="O379" s="228"/>
      <c r="P379" s="228"/>
      <c r="Q379" s="228"/>
      <c r="R379" s="238"/>
      <c r="S379" s="228"/>
      <c r="T379" s="228"/>
      <c r="U379" s="228"/>
      <c r="V379" s="238"/>
      <c r="W379" s="228"/>
      <c r="X379" s="228"/>
      <c r="Y379" s="228"/>
      <c r="Z379" s="238"/>
      <c r="AA379" s="228"/>
      <c r="AB379" s="228"/>
      <c r="AC379" s="228"/>
      <c r="AD379" s="238"/>
      <c r="AE379" s="228"/>
      <c r="AF379" s="228"/>
      <c r="AG379" s="228"/>
      <c r="AH379" s="238"/>
      <c r="AI379" s="228"/>
      <c r="AJ379" s="228"/>
      <c r="AK379" s="228"/>
    </row>
    <row r="380" spans="1:37" s="6" customFormat="1" ht="24" customHeight="1" x14ac:dyDescent="0.2">
      <c r="A380" s="236">
        <f>+A379+1</f>
        <v>2</v>
      </c>
      <c r="B380" s="236"/>
      <c r="C380" s="237" t="s">
        <v>318</v>
      </c>
      <c r="D380" s="237"/>
      <c r="E380" s="237"/>
      <c r="F380" s="237"/>
      <c r="G380" s="237"/>
      <c r="H380" s="237"/>
      <c r="I380" s="237"/>
      <c r="J380" s="238"/>
      <c r="K380" s="228"/>
      <c r="L380" s="228"/>
      <c r="M380" s="228"/>
      <c r="N380" s="238"/>
      <c r="O380" s="228"/>
      <c r="P380" s="228"/>
      <c r="Q380" s="228"/>
      <c r="R380" s="238"/>
      <c r="S380" s="228"/>
      <c r="T380" s="228"/>
      <c r="U380" s="228"/>
      <c r="V380" s="238"/>
      <c r="W380" s="228"/>
      <c r="X380" s="228"/>
      <c r="Y380" s="228"/>
      <c r="Z380" s="238"/>
      <c r="AA380" s="228"/>
      <c r="AB380" s="228"/>
      <c r="AC380" s="228"/>
      <c r="AD380" s="238"/>
      <c r="AE380" s="228"/>
      <c r="AF380" s="228"/>
      <c r="AG380" s="228"/>
      <c r="AH380" s="238"/>
      <c r="AI380" s="228"/>
      <c r="AJ380" s="228"/>
      <c r="AK380" s="228"/>
    </row>
    <row r="381" spans="1:37" s="6" customFormat="1" ht="24" customHeight="1" x14ac:dyDescent="0.2">
      <c r="A381" s="236">
        <f>+A380+1</f>
        <v>3</v>
      </c>
      <c r="B381" s="236"/>
      <c r="C381" s="237" t="s">
        <v>319</v>
      </c>
      <c r="D381" s="237"/>
      <c r="E381" s="237"/>
      <c r="F381" s="237"/>
      <c r="G381" s="237"/>
      <c r="H381" s="237"/>
      <c r="I381" s="237"/>
      <c r="J381" s="238"/>
      <c r="K381" s="228"/>
      <c r="L381" s="228"/>
      <c r="M381" s="228"/>
      <c r="N381" s="238"/>
      <c r="O381" s="228"/>
      <c r="P381" s="228"/>
      <c r="Q381" s="228"/>
      <c r="R381" s="238"/>
      <c r="S381" s="228"/>
      <c r="T381" s="228"/>
      <c r="U381" s="228"/>
      <c r="V381" s="238"/>
      <c r="W381" s="228"/>
      <c r="X381" s="228"/>
      <c r="Y381" s="228"/>
      <c r="Z381" s="238"/>
      <c r="AA381" s="228"/>
      <c r="AB381" s="228"/>
      <c r="AC381" s="228"/>
      <c r="AD381" s="238"/>
      <c r="AE381" s="228"/>
      <c r="AF381" s="228"/>
      <c r="AG381" s="228"/>
      <c r="AH381" s="238"/>
      <c r="AI381" s="228"/>
      <c r="AJ381" s="228"/>
      <c r="AK381" s="228"/>
    </row>
    <row r="382" spans="1:37" s="6" customFormat="1" ht="12.75" customHeight="1" x14ac:dyDescent="0.2">
      <c r="A382" s="236">
        <f>+A381+1</f>
        <v>4</v>
      </c>
      <c r="B382" s="236"/>
      <c r="C382" s="237" t="s">
        <v>320</v>
      </c>
      <c r="D382" s="237"/>
      <c r="E382" s="237"/>
      <c r="F382" s="237"/>
      <c r="G382" s="237"/>
      <c r="H382" s="237"/>
      <c r="I382" s="237"/>
      <c r="J382" s="238"/>
      <c r="K382" s="228"/>
      <c r="L382" s="228"/>
      <c r="M382" s="228"/>
      <c r="N382" s="238"/>
      <c r="O382" s="228"/>
      <c r="P382" s="228"/>
      <c r="Q382" s="228"/>
      <c r="R382" s="238"/>
      <c r="S382" s="228"/>
      <c r="T382" s="228"/>
      <c r="U382" s="228"/>
      <c r="V382" s="238"/>
      <c r="W382" s="228"/>
      <c r="X382" s="228"/>
      <c r="Y382" s="228"/>
      <c r="Z382" s="238"/>
      <c r="AA382" s="228"/>
      <c r="AB382" s="228"/>
      <c r="AC382" s="228"/>
      <c r="AD382" s="238"/>
      <c r="AE382" s="228"/>
      <c r="AF382" s="228"/>
      <c r="AG382" s="228"/>
      <c r="AH382" s="238"/>
      <c r="AI382" s="228"/>
      <c r="AJ382" s="228"/>
      <c r="AK382" s="228"/>
    </row>
    <row r="383" spans="1:37" s="6" customFormat="1" ht="24" customHeight="1" x14ac:dyDescent="0.2">
      <c r="A383" s="236">
        <f>+A382+1</f>
        <v>5</v>
      </c>
      <c r="B383" s="236"/>
      <c r="C383" s="237" t="s">
        <v>321</v>
      </c>
      <c r="D383" s="237"/>
      <c r="E383" s="237"/>
      <c r="F383" s="237"/>
      <c r="G383" s="237"/>
      <c r="H383" s="237"/>
      <c r="I383" s="237"/>
      <c r="J383" s="238"/>
      <c r="K383" s="228"/>
      <c r="L383" s="228"/>
      <c r="M383" s="228"/>
      <c r="N383" s="238"/>
      <c r="O383" s="228"/>
      <c r="P383" s="228"/>
      <c r="Q383" s="228"/>
      <c r="R383" s="238"/>
      <c r="S383" s="228"/>
      <c r="T383" s="228"/>
      <c r="U383" s="228"/>
      <c r="V383" s="238"/>
      <c r="W383" s="228"/>
      <c r="X383" s="228"/>
      <c r="Y383" s="228"/>
      <c r="Z383" s="238"/>
      <c r="AA383" s="228"/>
      <c r="AB383" s="228"/>
      <c r="AC383" s="228"/>
      <c r="AD383" s="238"/>
      <c r="AE383" s="228"/>
      <c r="AF383" s="228"/>
      <c r="AG383" s="228"/>
      <c r="AH383" s="238"/>
      <c r="AI383" s="228"/>
      <c r="AJ383" s="228"/>
      <c r="AK383" s="228"/>
    </row>
    <row r="384" spans="1:37" s="6" customFormat="1" ht="23.25" customHeight="1" x14ac:dyDescent="0.2">
      <c r="A384" s="235" t="s">
        <v>322</v>
      </c>
      <c r="B384" s="235"/>
      <c r="C384" s="233" t="s">
        <v>323</v>
      </c>
      <c r="D384" s="233"/>
      <c r="E384" s="233"/>
      <c r="F384" s="233"/>
      <c r="G384" s="233"/>
      <c r="H384" s="233"/>
      <c r="I384" s="233"/>
      <c r="J384" s="234"/>
      <c r="K384" s="157"/>
      <c r="L384" s="157"/>
      <c r="M384" s="157"/>
      <c r="N384" s="234"/>
      <c r="O384" s="157"/>
      <c r="P384" s="157"/>
      <c r="Q384" s="157"/>
      <c r="R384" s="234"/>
      <c r="S384" s="157"/>
      <c r="T384" s="157"/>
      <c r="U384" s="157"/>
      <c r="V384" s="234"/>
      <c r="W384" s="157"/>
      <c r="X384" s="157"/>
      <c r="Y384" s="157"/>
      <c r="Z384" s="234"/>
      <c r="AA384" s="157"/>
      <c r="AB384" s="157"/>
      <c r="AC384" s="157"/>
      <c r="AD384" s="234"/>
      <c r="AE384" s="157"/>
      <c r="AF384" s="157"/>
      <c r="AG384" s="157"/>
      <c r="AH384" s="234"/>
      <c r="AI384" s="157"/>
      <c r="AJ384" s="157"/>
      <c r="AK384" s="157"/>
    </row>
    <row r="385" spans="1:37" s="6" customFormat="1" ht="12.75" customHeight="1" x14ac:dyDescent="0.2">
      <c r="A385" s="235" t="s">
        <v>324</v>
      </c>
      <c r="B385" s="235"/>
      <c r="C385" s="233" t="s">
        <v>325</v>
      </c>
      <c r="D385" s="233"/>
      <c r="E385" s="233"/>
      <c r="F385" s="233"/>
      <c r="G385" s="233"/>
      <c r="H385" s="233"/>
      <c r="I385" s="233"/>
      <c r="J385" s="234">
        <f>J367</f>
        <v>0</v>
      </c>
      <c r="K385" s="157"/>
      <c r="L385" s="157"/>
      <c r="M385" s="157"/>
      <c r="N385" s="234">
        <f>N367</f>
        <v>0</v>
      </c>
      <c r="O385" s="157"/>
      <c r="P385" s="157"/>
      <c r="Q385" s="157"/>
      <c r="R385" s="234">
        <f>R367</f>
        <v>0</v>
      </c>
      <c r="S385" s="157"/>
      <c r="T385" s="157"/>
      <c r="U385" s="157"/>
      <c r="V385" s="234">
        <f>V367</f>
        <v>0</v>
      </c>
      <c r="W385" s="157"/>
      <c r="X385" s="157"/>
      <c r="Y385" s="157"/>
      <c r="Z385" s="234">
        <f>Z367</f>
        <v>0</v>
      </c>
      <c r="AA385" s="157"/>
      <c r="AB385" s="157"/>
      <c r="AC385" s="157"/>
      <c r="AD385" s="234">
        <f>AD367</f>
        <v>0</v>
      </c>
      <c r="AE385" s="157"/>
      <c r="AF385" s="157"/>
      <c r="AG385" s="157"/>
      <c r="AH385" s="234">
        <f>AH367</f>
        <v>0</v>
      </c>
      <c r="AI385" s="157"/>
      <c r="AJ385" s="157"/>
      <c r="AK385" s="157"/>
    </row>
    <row r="386" spans="1:37" s="6" customFormat="1" ht="12.75" customHeight="1" x14ac:dyDescent="0.2"/>
    <row r="387" spans="1:37" s="6" customFormat="1" ht="12.75" customHeight="1" x14ac:dyDescent="0.2"/>
    <row r="388" spans="1:37" s="6" customFormat="1" ht="12.75" customHeight="1" x14ac:dyDescent="0.2"/>
    <row r="389" spans="1:37" s="6" customFormat="1" ht="12.75" customHeight="1" x14ac:dyDescent="0.2"/>
    <row r="390" spans="1:37" s="6" customFormat="1" ht="12.75" customHeight="1" x14ac:dyDescent="0.2"/>
    <row r="391" spans="1:37" s="6" customFormat="1" ht="12.75" customHeight="1" x14ac:dyDescent="0.2"/>
    <row r="392" spans="1:37" s="6" customFormat="1" ht="12.75" customHeight="1" x14ac:dyDescent="0.2"/>
    <row r="393" spans="1:37" s="6" customFormat="1" ht="12.75" customHeight="1" x14ac:dyDescent="0.2"/>
    <row r="394" spans="1:37" s="6" customFormat="1" ht="12.75" customHeight="1" x14ac:dyDescent="0.2"/>
    <row r="395" spans="1:37" s="6" customFormat="1" ht="12.75" customHeight="1" x14ac:dyDescent="0.2"/>
    <row r="396" spans="1:37" s="6" customFormat="1" ht="12.75" customHeight="1" x14ac:dyDescent="0.2"/>
    <row r="397" spans="1:37" s="6" customFormat="1" ht="12.75" customHeight="1" x14ac:dyDescent="0.2"/>
    <row r="398" spans="1:37" s="6" customFormat="1" ht="12.75" customHeight="1" x14ac:dyDescent="0.2"/>
    <row r="399" spans="1:37" s="6" customFormat="1" ht="12.75" customHeight="1" x14ac:dyDescent="0.2"/>
    <row r="400" spans="1:37"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row r="1467" s="6" customFormat="1" ht="12.75" customHeight="1" x14ac:dyDescent="0.2"/>
    <row r="1468" s="6" customFormat="1" ht="12.75" customHeight="1" x14ac:dyDescent="0.2"/>
    <row r="1469" s="6" customFormat="1" ht="12.75" customHeight="1" x14ac:dyDescent="0.2"/>
    <row r="1470" s="6" customFormat="1" ht="12.75" customHeight="1" x14ac:dyDescent="0.2"/>
    <row r="1471" s="6" customFormat="1" ht="12.75" customHeight="1" x14ac:dyDescent="0.2"/>
    <row r="1472" s="6" customFormat="1" ht="12.75" customHeight="1" x14ac:dyDescent="0.2"/>
  </sheetData>
  <sheetProtection algorithmName="SHA-512" hashValue="DB8/FsiVHSCCSUpvbUkkoE/6BOWYRHJzSM88ugROb7V6o/cg39/boLTVkyuTrhO/hMiqrVuoXgEO4eC8u+81Ng==" saltValue="k04LC+IuhLAjzEyDLnfhRQ==" spinCount="100000" sheet="1" objects="1" scenarios="1"/>
  <mergeCells count="2749">
    <mergeCell ref="V384:Y384"/>
    <mergeCell ref="Z384:AC384"/>
    <mergeCell ref="AD384:AG384"/>
    <mergeCell ref="AH384:AK384"/>
    <mergeCell ref="A385:B385"/>
    <mergeCell ref="C385:I385"/>
    <mergeCell ref="J385:M385"/>
    <mergeCell ref="N385:Q385"/>
    <mergeCell ref="R385:U385"/>
    <mergeCell ref="V385:Y385"/>
    <mergeCell ref="Z385:AC385"/>
    <mergeCell ref="AD385:AG385"/>
    <mergeCell ref="AH385:AK385"/>
    <mergeCell ref="A384:B384"/>
    <mergeCell ref="C384:I384"/>
    <mergeCell ref="J384:M384"/>
    <mergeCell ref="N384:Q384"/>
    <mergeCell ref="R384:U384"/>
    <mergeCell ref="V382:Y382"/>
    <mergeCell ref="Z382:AC382"/>
    <mergeCell ref="AD382:AG382"/>
    <mergeCell ref="AH382:AK382"/>
    <mergeCell ref="A383:B383"/>
    <mergeCell ref="C383:I383"/>
    <mergeCell ref="J383:M383"/>
    <mergeCell ref="N383:Q383"/>
    <mergeCell ref="R383:U383"/>
    <mergeCell ref="V383:Y383"/>
    <mergeCell ref="Z383:AC383"/>
    <mergeCell ref="AD383:AG383"/>
    <mergeCell ref="AH383:AK383"/>
    <mergeCell ref="A382:B382"/>
    <mergeCell ref="C382:I382"/>
    <mergeCell ref="J382:M382"/>
    <mergeCell ref="N382:Q382"/>
    <mergeCell ref="R382:U382"/>
    <mergeCell ref="V380:Y380"/>
    <mergeCell ref="Z380:AC380"/>
    <mergeCell ref="AD380:AG380"/>
    <mergeCell ref="AH380:AK380"/>
    <mergeCell ref="A381:B381"/>
    <mergeCell ref="C381:I381"/>
    <mergeCell ref="J381:M381"/>
    <mergeCell ref="N381:Q381"/>
    <mergeCell ref="R381:U381"/>
    <mergeCell ref="V381:Y381"/>
    <mergeCell ref="Z381:AC381"/>
    <mergeCell ref="AD381:AG381"/>
    <mergeCell ref="AH381:AK381"/>
    <mergeCell ref="A380:B380"/>
    <mergeCell ref="C380:I380"/>
    <mergeCell ref="J380:M380"/>
    <mergeCell ref="N380:Q380"/>
    <mergeCell ref="R380:U380"/>
    <mergeCell ref="V378:Y378"/>
    <mergeCell ref="Z378:AC378"/>
    <mergeCell ref="AD378:AG378"/>
    <mergeCell ref="AH378:AK378"/>
    <mergeCell ref="A379:B379"/>
    <mergeCell ref="C379:I379"/>
    <mergeCell ref="J379:M379"/>
    <mergeCell ref="N379:Q379"/>
    <mergeCell ref="R379:U379"/>
    <mergeCell ref="V379:Y379"/>
    <mergeCell ref="Z379:AC379"/>
    <mergeCell ref="AD379:AG379"/>
    <mergeCell ref="AH379:AK379"/>
    <mergeCell ref="A378:B378"/>
    <mergeCell ref="C378:I378"/>
    <mergeCell ref="J378:M378"/>
    <mergeCell ref="N378:Q378"/>
    <mergeCell ref="R378:U378"/>
    <mergeCell ref="V376:Y376"/>
    <mergeCell ref="Z376:AC376"/>
    <mergeCell ref="AD376:AG376"/>
    <mergeCell ref="AH376:AK376"/>
    <mergeCell ref="A377:B377"/>
    <mergeCell ref="C377:I377"/>
    <mergeCell ref="J377:M377"/>
    <mergeCell ref="N377:Q377"/>
    <mergeCell ref="R377:U377"/>
    <mergeCell ref="V377:Y377"/>
    <mergeCell ref="Z377:AC377"/>
    <mergeCell ref="AD377:AG377"/>
    <mergeCell ref="AH377:AK377"/>
    <mergeCell ref="A376:B376"/>
    <mergeCell ref="C376:I376"/>
    <mergeCell ref="J376:M376"/>
    <mergeCell ref="N376:Q376"/>
    <mergeCell ref="R376:U376"/>
    <mergeCell ref="V374:Y374"/>
    <mergeCell ref="Z374:AC374"/>
    <mergeCell ref="AD374:AG374"/>
    <mergeCell ref="AH374:AK374"/>
    <mergeCell ref="A375:B375"/>
    <mergeCell ref="C375:I375"/>
    <mergeCell ref="J375:M375"/>
    <mergeCell ref="N375:Q375"/>
    <mergeCell ref="R375:U375"/>
    <mergeCell ref="V375:Y375"/>
    <mergeCell ref="Z375:AC375"/>
    <mergeCell ref="AD375:AG375"/>
    <mergeCell ref="AH375:AK375"/>
    <mergeCell ref="A374:B374"/>
    <mergeCell ref="C374:I374"/>
    <mergeCell ref="J374:M374"/>
    <mergeCell ref="N374:Q374"/>
    <mergeCell ref="R374:U374"/>
    <mergeCell ref="V372:Y372"/>
    <mergeCell ref="Z372:AC372"/>
    <mergeCell ref="AD372:AG372"/>
    <mergeCell ref="AH372:AK372"/>
    <mergeCell ref="A373:B373"/>
    <mergeCell ref="C373:I373"/>
    <mergeCell ref="J373:M373"/>
    <mergeCell ref="N373:Q373"/>
    <mergeCell ref="R373:U373"/>
    <mergeCell ref="V373:Y373"/>
    <mergeCell ref="Z373:AC373"/>
    <mergeCell ref="AD373:AG373"/>
    <mergeCell ref="AH373:AK373"/>
    <mergeCell ref="A372:B372"/>
    <mergeCell ref="C372:I372"/>
    <mergeCell ref="J372:M372"/>
    <mergeCell ref="N372:Q372"/>
    <mergeCell ref="R372:U372"/>
    <mergeCell ref="V370:Y370"/>
    <mergeCell ref="Z370:AC370"/>
    <mergeCell ref="AD370:AG370"/>
    <mergeCell ref="AH370:AK370"/>
    <mergeCell ref="A371:B371"/>
    <mergeCell ref="C371:I371"/>
    <mergeCell ref="J371:M371"/>
    <mergeCell ref="N371:Q371"/>
    <mergeCell ref="R371:U371"/>
    <mergeCell ref="V371:Y371"/>
    <mergeCell ref="Z371:AC371"/>
    <mergeCell ref="AD371:AG371"/>
    <mergeCell ref="AH371:AK371"/>
    <mergeCell ref="A370:B370"/>
    <mergeCell ref="C370:I370"/>
    <mergeCell ref="J370:M370"/>
    <mergeCell ref="N370:Q370"/>
    <mergeCell ref="R370:U370"/>
    <mergeCell ref="V369:Y369"/>
    <mergeCell ref="Z369:AC369"/>
    <mergeCell ref="AD369:AG369"/>
    <mergeCell ref="AH369:AK369"/>
    <mergeCell ref="A367:B367"/>
    <mergeCell ref="C367:I367"/>
    <mergeCell ref="J367:M367"/>
    <mergeCell ref="N367:Q367"/>
    <mergeCell ref="R367:U367"/>
    <mergeCell ref="V367:Y367"/>
    <mergeCell ref="Z367:AC367"/>
    <mergeCell ref="AD367:AG367"/>
    <mergeCell ref="AH367:AK367"/>
    <mergeCell ref="A369:B369"/>
    <mergeCell ref="C369:I369"/>
    <mergeCell ref="J369:M369"/>
    <mergeCell ref="N369:Q369"/>
    <mergeCell ref="R369:U369"/>
    <mergeCell ref="V366:Y366"/>
    <mergeCell ref="Z366:AC366"/>
    <mergeCell ref="AD366:AG366"/>
    <mergeCell ref="AH366:AK366"/>
    <mergeCell ref="A368:AK368"/>
    <mergeCell ref="A366:B366"/>
    <mergeCell ref="C366:I366"/>
    <mergeCell ref="J366:M366"/>
    <mergeCell ref="N366:Q366"/>
    <mergeCell ref="R366:U366"/>
    <mergeCell ref="V364:Y364"/>
    <mergeCell ref="Z364:AC364"/>
    <mergeCell ref="AD364:AG364"/>
    <mergeCell ref="AH364:AK364"/>
    <mergeCell ref="A365:B365"/>
    <mergeCell ref="C365:I365"/>
    <mergeCell ref="J365:M365"/>
    <mergeCell ref="N365:Q365"/>
    <mergeCell ref="R365:U365"/>
    <mergeCell ref="V365:Y365"/>
    <mergeCell ref="Z365:AC365"/>
    <mergeCell ref="AD365:AG365"/>
    <mergeCell ref="AH365:AK365"/>
    <mergeCell ref="A364:B364"/>
    <mergeCell ref="C364:I364"/>
    <mergeCell ref="J364:M364"/>
    <mergeCell ref="N364:Q364"/>
    <mergeCell ref="R364:U364"/>
    <mergeCell ref="V362:Y362"/>
    <mergeCell ref="Z362:AC362"/>
    <mergeCell ref="AD362:AG362"/>
    <mergeCell ref="AH362:AK362"/>
    <mergeCell ref="A363:B363"/>
    <mergeCell ref="C363:I363"/>
    <mergeCell ref="J363:M363"/>
    <mergeCell ref="N363:Q363"/>
    <mergeCell ref="R363:U363"/>
    <mergeCell ref="V363:Y363"/>
    <mergeCell ref="Z363:AC363"/>
    <mergeCell ref="AD363:AG363"/>
    <mergeCell ref="AH363:AK363"/>
    <mergeCell ref="A362:B362"/>
    <mergeCell ref="C362:I362"/>
    <mergeCell ref="J362:M362"/>
    <mergeCell ref="N362:Q362"/>
    <mergeCell ref="R362:U362"/>
    <mergeCell ref="V360:Y360"/>
    <mergeCell ref="Z360:AC360"/>
    <mergeCell ref="AD360:AG360"/>
    <mergeCell ref="AH360:AK360"/>
    <mergeCell ref="A361:B361"/>
    <mergeCell ref="C361:I361"/>
    <mergeCell ref="J361:M361"/>
    <mergeCell ref="N361:Q361"/>
    <mergeCell ref="R361:U361"/>
    <mergeCell ref="V361:Y361"/>
    <mergeCell ref="Z361:AC361"/>
    <mergeCell ref="AD361:AG361"/>
    <mergeCell ref="AH361:AK361"/>
    <mergeCell ref="A360:B360"/>
    <mergeCell ref="C360:I360"/>
    <mergeCell ref="J360:M360"/>
    <mergeCell ref="N360:Q360"/>
    <mergeCell ref="R360:U360"/>
    <mergeCell ref="V358:Y358"/>
    <mergeCell ref="Z358:AC358"/>
    <mergeCell ref="AD358:AG358"/>
    <mergeCell ref="AH358:AK358"/>
    <mergeCell ref="A359:B359"/>
    <mergeCell ref="C359:I359"/>
    <mergeCell ref="J359:M359"/>
    <mergeCell ref="N359:Q359"/>
    <mergeCell ref="R359:U359"/>
    <mergeCell ref="V359:Y359"/>
    <mergeCell ref="Z359:AC359"/>
    <mergeCell ref="AD359:AG359"/>
    <mergeCell ref="AH359:AK359"/>
    <mergeCell ref="A358:B358"/>
    <mergeCell ref="C358:I358"/>
    <mergeCell ref="J358:M358"/>
    <mergeCell ref="N358:Q358"/>
    <mergeCell ref="R358:U358"/>
    <mergeCell ref="V356:Y356"/>
    <mergeCell ref="Z356:AC356"/>
    <mergeCell ref="AD356:AG356"/>
    <mergeCell ref="AH356:AK356"/>
    <mergeCell ref="A357:B357"/>
    <mergeCell ref="C357:I357"/>
    <mergeCell ref="J357:M357"/>
    <mergeCell ref="N357:Q357"/>
    <mergeCell ref="R357:U357"/>
    <mergeCell ref="V357:Y357"/>
    <mergeCell ref="Z357:AC357"/>
    <mergeCell ref="AD357:AG357"/>
    <mergeCell ref="AH357:AK357"/>
    <mergeCell ref="A356:B356"/>
    <mergeCell ref="C356:I356"/>
    <mergeCell ref="J356:M356"/>
    <mergeCell ref="N356:Q356"/>
    <mergeCell ref="R356:U356"/>
    <mergeCell ref="V354:Y354"/>
    <mergeCell ref="Z354:AC354"/>
    <mergeCell ref="AD354:AG354"/>
    <mergeCell ref="AH354:AK354"/>
    <mergeCell ref="A355:B355"/>
    <mergeCell ref="C355:I355"/>
    <mergeCell ref="J355:M355"/>
    <mergeCell ref="N355:Q355"/>
    <mergeCell ref="R355:U355"/>
    <mergeCell ref="V355:Y355"/>
    <mergeCell ref="Z355:AC355"/>
    <mergeCell ref="AD355:AG355"/>
    <mergeCell ref="AH355:AK355"/>
    <mergeCell ref="A354:B354"/>
    <mergeCell ref="C354:I354"/>
    <mergeCell ref="J354:M354"/>
    <mergeCell ref="N354:Q354"/>
    <mergeCell ref="R354:U354"/>
    <mergeCell ref="V352:Y352"/>
    <mergeCell ref="Z352:AC352"/>
    <mergeCell ref="AD352:AG352"/>
    <mergeCell ref="AH352:AK352"/>
    <mergeCell ref="A353:B353"/>
    <mergeCell ref="C353:I353"/>
    <mergeCell ref="J353:M353"/>
    <mergeCell ref="N353:Q353"/>
    <mergeCell ref="R353:U353"/>
    <mergeCell ref="V353:Y353"/>
    <mergeCell ref="Z353:AC353"/>
    <mergeCell ref="AD353:AG353"/>
    <mergeCell ref="AH353:AK353"/>
    <mergeCell ref="A352:B352"/>
    <mergeCell ref="C352:I352"/>
    <mergeCell ref="J352:M352"/>
    <mergeCell ref="N352:Q352"/>
    <mergeCell ref="R352:U352"/>
    <mergeCell ref="A351:B351"/>
    <mergeCell ref="C351:I351"/>
    <mergeCell ref="J351:M351"/>
    <mergeCell ref="N351:Q351"/>
    <mergeCell ref="R351:U351"/>
    <mergeCell ref="V351:Y351"/>
    <mergeCell ref="Z351:AC351"/>
    <mergeCell ref="AD351:AG351"/>
    <mergeCell ref="AH351:AK351"/>
    <mergeCell ref="A350:B350"/>
    <mergeCell ref="C350:I350"/>
    <mergeCell ref="J350:M350"/>
    <mergeCell ref="N350:Q350"/>
    <mergeCell ref="R350:U350"/>
    <mergeCell ref="V350:Y350"/>
    <mergeCell ref="Z350:AC350"/>
    <mergeCell ref="AD350:AG350"/>
    <mergeCell ref="AH350:AK350"/>
    <mergeCell ref="A348:AK348"/>
    <mergeCell ref="C349:I349"/>
    <mergeCell ref="J349:M349"/>
    <mergeCell ref="N349:Q349"/>
    <mergeCell ref="R349:U349"/>
    <mergeCell ref="Z347:AC347"/>
    <mergeCell ref="AD347:AG347"/>
    <mergeCell ref="AH347:AK347"/>
    <mergeCell ref="A347:I347"/>
    <mergeCell ref="J347:M347"/>
    <mergeCell ref="N347:Q347"/>
    <mergeCell ref="R347:U347"/>
    <mergeCell ref="V347:Y347"/>
    <mergeCell ref="AP315:AS315"/>
    <mergeCell ref="AT315:AW315"/>
    <mergeCell ref="A345:D345"/>
    <mergeCell ref="F345:AH345"/>
    <mergeCell ref="V315:Y315"/>
    <mergeCell ref="Z315:AC315"/>
    <mergeCell ref="AD315:AG315"/>
    <mergeCell ref="AH315:AK315"/>
    <mergeCell ref="AL315:AO315"/>
    <mergeCell ref="A315:B315"/>
    <mergeCell ref="C315:I315"/>
    <mergeCell ref="J315:M315"/>
    <mergeCell ref="N315:Q315"/>
    <mergeCell ref="R315:U315"/>
    <mergeCell ref="V349:Y349"/>
    <mergeCell ref="Z349:AC349"/>
    <mergeCell ref="AD349:AG349"/>
    <mergeCell ref="AH349:AK349"/>
    <mergeCell ref="A349:B349"/>
    <mergeCell ref="AP313:AS313"/>
    <mergeCell ref="AT313:AW313"/>
    <mergeCell ref="A314:B314"/>
    <mergeCell ref="C314:I314"/>
    <mergeCell ref="J314:M314"/>
    <mergeCell ref="N314:Q314"/>
    <mergeCell ref="R314:U314"/>
    <mergeCell ref="V314:Y314"/>
    <mergeCell ref="Z314:AC314"/>
    <mergeCell ref="AD314:AG314"/>
    <mergeCell ref="AH314:AK314"/>
    <mergeCell ref="AL314:AO314"/>
    <mergeCell ref="AP314:AS314"/>
    <mergeCell ref="AT314:AW314"/>
    <mergeCell ref="V313:Y313"/>
    <mergeCell ref="Z313:AC313"/>
    <mergeCell ref="AD313:AG313"/>
    <mergeCell ref="AH313:AK313"/>
    <mergeCell ref="AL313:AO313"/>
    <mergeCell ref="A313:B313"/>
    <mergeCell ref="C313:I313"/>
    <mergeCell ref="J313:M313"/>
    <mergeCell ref="N313:Q313"/>
    <mergeCell ref="R313:U313"/>
    <mergeCell ref="AP311:AS311"/>
    <mergeCell ref="AT311:AW311"/>
    <mergeCell ref="A312:B312"/>
    <mergeCell ref="C312:I312"/>
    <mergeCell ref="J312:M312"/>
    <mergeCell ref="N312:Q312"/>
    <mergeCell ref="R312:U312"/>
    <mergeCell ref="V312:Y312"/>
    <mergeCell ref="Z312:AC312"/>
    <mergeCell ref="AD312:AG312"/>
    <mergeCell ref="AH312:AK312"/>
    <mergeCell ref="AL312:AO312"/>
    <mergeCell ref="AP312:AS312"/>
    <mergeCell ref="AT312:AW312"/>
    <mergeCell ref="V311:Y311"/>
    <mergeCell ref="Z311:AC311"/>
    <mergeCell ref="AD311:AG311"/>
    <mergeCell ref="AH311:AK311"/>
    <mergeCell ref="AL311:AO311"/>
    <mergeCell ref="A311:B311"/>
    <mergeCell ref="C311:I311"/>
    <mergeCell ref="J311:M311"/>
    <mergeCell ref="N311:Q311"/>
    <mergeCell ref="R311:U311"/>
    <mergeCell ref="AP309:AS309"/>
    <mergeCell ref="AT309:AW309"/>
    <mergeCell ref="A310:B310"/>
    <mergeCell ref="C310:I310"/>
    <mergeCell ref="J310:M310"/>
    <mergeCell ref="N310:Q310"/>
    <mergeCell ref="R310:U310"/>
    <mergeCell ref="V310:Y310"/>
    <mergeCell ref="Z310:AC310"/>
    <mergeCell ref="AD310:AG310"/>
    <mergeCell ref="AH310:AK310"/>
    <mergeCell ref="AL310:AO310"/>
    <mergeCell ref="AP310:AS310"/>
    <mergeCell ref="AT310:AW310"/>
    <mergeCell ref="V309:Y309"/>
    <mergeCell ref="Z309:AC309"/>
    <mergeCell ref="AD309:AG309"/>
    <mergeCell ref="AH309:AK309"/>
    <mergeCell ref="AL309:AO309"/>
    <mergeCell ref="A309:B309"/>
    <mergeCell ref="C309:I309"/>
    <mergeCell ref="J309:M309"/>
    <mergeCell ref="N309:Q309"/>
    <mergeCell ref="R309:U309"/>
    <mergeCell ref="AP307:AS307"/>
    <mergeCell ref="AT307:AW307"/>
    <mergeCell ref="A308:B308"/>
    <mergeCell ref="C308:I308"/>
    <mergeCell ref="J308:M308"/>
    <mergeCell ref="N308:Q308"/>
    <mergeCell ref="R308:U308"/>
    <mergeCell ref="V308:Y308"/>
    <mergeCell ref="Z308:AC308"/>
    <mergeCell ref="AD308:AG308"/>
    <mergeCell ref="AH308:AK308"/>
    <mergeCell ref="AL308:AO308"/>
    <mergeCell ref="AP308:AS308"/>
    <mergeCell ref="AT308:AW308"/>
    <mergeCell ref="V307:Y307"/>
    <mergeCell ref="Z307:AC307"/>
    <mergeCell ref="AD307:AG307"/>
    <mergeCell ref="AH307:AK307"/>
    <mergeCell ref="AL307:AO307"/>
    <mergeCell ref="A307:B307"/>
    <mergeCell ref="C307:I307"/>
    <mergeCell ref="J307:M307"/>
    <mergeCell ref="N307:Q307"/>
    <mergeCell ref="R307:U307"/>
    <mergeCell ref="AP305:AS305"/>
    <mergeCell ref="AT305:AW305"/>
    <mergeCell ref="A306:B306"/>
    <mergeCell ref="C306:I306"/>
    <mergeCell ref="J306:M306"/>
    <mergeCell ref="N306:Q306"/>
    <mergeCell ref="R306:U306"/>
    <mergeCell ref="V306:Y306"/>
    <mergeCell ref="Z306:AC306"/>
    <mergeCell ref="AD306:AG306"/>
    <mergeCell ref="AH306:AK306"/>
    <mergeCell ref="AL306:AO306"/>
    <mergeCell ref="AP306:AS306"/>
    <mergeCell ref="AT306:AW306"/>
    <mergeCell ref="V305:Y305"/>
    <mergeCell ref="Z305:AC305"/>
    <mergeCell ref="AD305:AG305"/>
    <mergeCell ref="AH305:AK305"/>
    <mergeCell ref="AL305:AO305"/>
    <mergeCell ref="A305:B305"/>
    <mergeCell ref="C305:I305"/>
    <mergeCell ref="J305:M305"/>
    <mergeCell ref="N305:Q305"/>
    <mergeCell ref="R305:U305"/>
    <mergeCell ref="AP303:AS303"/>
    <mergeCell ref="AT303:AW303"/>
    <mergeCell ref="A304:B304"/>
    <mergeCell ref="C304:I304"/>
    <mergeCell ref="J304:M304"/>
    <mergeCell ref="N304:Q304"/>
    <mergeCell ref="R304:U304"/>
    <mergeCell ref="V304:Y304"/>
    <mergeCell ref="Z304:AC304"/>
    <mergeCell ref="AD304:AG304"/>
    <mergeCell ref="AH304:AK304"/>
    <mergeCell ref="AL304:AO304"/>
    <mergeCell ref="AP304:AS304"/>
    <mergeCell ref="AT304:AW304"/>
    <mergeCell ref="V303:Y303"/>
    <mergeCell ref="Z303:AC303"/>
    <mergeCell ref="AD303:AG303"/>
    <mergeCell ref="AH303:AK303"/>
    <mergeCell ref="AL303:AO303"/>
    <mergeCell ref="A303:B303"/>
    <mergeCell ref="C303:I303"/>
    <mergeCell ref="J303:M303"/>
    <mergeCell ref="N303:Q303"/>
    <mergeCell ref="R303:U303"/>
    <mergeCell ref="AP301:AS301"/>
    <mergeCell ref="AT301:AW301"/>
    <mergeCell ref="A302:B302"/>
    <mergeCell ref="C302:I302"/>
    <mergeCell ref="J302:M302"/>
    <mergeCell ref="N302:Q302"/>
    <mergeCell ref="R302:U302"/>
    <mergeCell ref="V302:Y302"/>
    <mergeCell ref="Z302:AC302"/>
    <mergeCell ref="AD302:AG302"/>
    <mergeCell ref="AH302:AK302"/>
    <mergeCell ref="AL302:AO302"/>
    <mergeCell ref="AP302:AS302"/>
    <mergeCell ref="AT302:AW302"/>
    <mergeCell ref="V301:Y301"/>
    <mergeCell ref="Z301:AC301"/>
    <mergeCell ref="AD301:AG301"/>
    <mergeCell ref="AH301:AK301"/>
    <mergeCell ref="AL301:AO301"/>
    <mergeCell ref="A301:B301"/>
    <mergeCell ref="C301:I301"/>
    <mergeCell ref="J301:M301"/>
    <mergeCell ref="N301:Q301"/>
    <mergeCell ref="R301:U301"/>
    <mergeCell ref="AP299:AS299"/>
    <mergeCell ref="AT299:AW299"/>
    <mergeCell ref="A300:B300"/>
    <mergeCell ref="C300:I300"/>
    <mergeCell ref="J300:M300"/>
    <mergeCell ref="N300:Q300"/>
    <mergeCell ref="R300:U300"/>
    <mergeCell ref="V300:Y300"/>
    <mergeCell ref="Z300:AC300"/>
    <mergeCell ref="AD300:AG300"/>
    <mergeCell ref="AH300:AK300"/>
    <mergeCell ref="AL300:AO300"/>
    <mergeCell ref="AP300:AS300"/>
    <mergeCell ref="AT300:AW300"/>
    <mergeCell ref="V299:Y299"/>
    <mergeCell ref="Z299:AC299"/>
    <mergeCell ref="AD299:AG299"/>
    <mergeCell ref="AH299:AK299"/>
    <mergeCell ref="AL299:AO299"/>
    <mergeCell ref="A299:B299"/>
    <mergeCell ref="C299:I299"/>
    <mergeCell ref="J299:M299"/>
    <mergeCell ref="N299:Q299"/>
    <mergeCell ref="R299:U299"/>
    <mergeCell ref="AP297:AS297"/>
    <mergeCell ref="AT297:AW297"/>
    <mergeCell ref="A298:B298"/>
    <mergeCell ref="C298:I298"/>
    <mergeCell ref="J298:M298"/>
    <mergeCell ref="N298:Q298"/>
    <mergeCell ref="R298:U298"/>
    <mergeCell ref="V298:Y298"/>
    <mergeCell ref="Z298:AC298"/>
    <mergeCell ref="AD298:AG298"/>
    <mergeCell ref="AH298:AK298"/>
    <mergeCell ref="AL298:AO298"/>
    <mergeCell ref="AP298:AS298"/>
    <mergeCell ref="AT298:AW298"/>
    <mergeCell ref="V297:Y297"/>
    <mergeCell ref="Z297:AC297"/>
    <mergeCell ref="AD297:AG297"/>
    <mergeCell ref="AH297:AK297"/>
    <mergeCell ref="AL297:AO297"/>
    <mergeCell ref="A297:B297"/>
    <mergeCell ref="C297:I297"/>
    <mergeCell ref="J297:M297"/>
    <mergeCell ref="N297:Q297"/>
    <mergeCell ref="R297:U297"/>
    <mergeCell ref="AP295:AS295"/>
    <mergeCell ref="AT295:AW295"/>
    <mergeCell ref="A296:B296"/>
    <mergeCell ref="C296:I296"/>
    <mergeCell ref="J296:M296"/>
    <mergeCell ref="N296:Q296"/>
    <mergeCell ref="R296:U296"/>
    <mergeCell ref="V296:Y296"/>
    <mergeCell ref="Z296:AC296"/>
    <mergeCell ref="AD296:AG296"/>
    <mergeCell ref="AH296:AK296"/>
    <mergeCell ref="AL296:AO296"/>
    <mergeCell ref="AP296:AS296"/>
    <mergeCell ref="AT296:AW296"/>
    <mergeCell ref="V295:Y295"/>
    <mergeCell ref="Z295:AC295"/>
    <mergeCell ref="AD295:AG295"/>
    <mergeCell ref="AH295:AK295"/>
    <mergeCell ref="AL295:AO295"/>
    <mergeCell ref="A295:B295"/>
    <mergeCell ref="C295:I295"/>
    <mergeCell ref="J295:M295"/>
    <mergeCell ref="N295:Q295"/>
    <mergeCell ref="R295:U295"/>
    <mergeCell ref="AP293:AS293"/>
    <mergeCell ref="AT293:AW293"/>
    <mergeCell ref="A294:B294"/>
    <mergeCell ref="C294:I294"/>
    <mergeCell ref="J294:M294"/>
    <mergeCell ref="N294:Q294"/>
    <mergeCell ref="R294:U294"/>
    <mergeCell ref="V294:Y294"/>
    <mergeCell ref="Z294:AC294"/>
    <mergeCell ref="AD294:AG294"/>
    <mergeCell ref="AH294:AK294"/>
    <mergeCell ref="AL294:AO294"/>
    <mergeCell ref="AP294:AS294"/>
    <mergeCell ref="AT294:AW294"/>
    <mergeCell ref="V293:Y293"/>
    <mergeCell ref="Z293:AC293"/>
    <mergeCell ref="AD293:AG293"/>
    <mergeCell ref="AH293:AK293"/>
    <mergeCell ref="AL293:AO293"/>
    <mergeCell ref="A293:B293"/>
    <mergeCell ref="C293:I293"/>
    <mergeCell ref="J293:M293"/>
    <mergeCell ref="N293:Q293"/>
    <mergeCell ref="R293:U293"/>
    <mergeCell ref="A289:B289"/>
    <mergeCell ref="C289:I289"/>
    <mergeCell ref="J289:M289"/>
    <mergeCell ref="N289:Q289"/>
    <mergeCell ref="R289:U289"/>
    <mergeCell ref="AP291:AS291"/>
    <mergeCell ref="AT291:AW291"/>
    <mergeCell ref="A292:B292"/>
    <mergeCell ref="C292:I292"/>
    <mergeCell ref="J292:M292"/>
    <mergeCell ref="N292:Q292"/>
    <mergeCell ref="R292:U292"/>
    <mergeCell ref="V292:Y292"/>
    <mergeCell ref="Z292:AC292"/>
    <mergeCell ref="AD292:AG292"/>
    <mergeCell ref="AH292:AK292"/>
    <mergeCell ref="AL292:AO292"/>
    <mergeCell ref="AP292:AS292"/>
    <mergeCell ref="AT292:AW292"/>
    <mergeCell ref="V291:Y291"/>
    <mergeCell ref="Z291:AC291"/>
    <mergeCell ref="AD291:AG291"/>
    <mergeCell ref="AH291:AK291"/>
    <mergeCell ref="AL291:AO291"/>
    <mergeCell ref="A291:B291"/>
    <mergeCell ref="C291:I291"/>
    <mergeCell ref="J291:M291"/>
    <mergeCell ref="N291:Q291"/>
    <mergeCell ref="R291:U291"/>
    <mergeCell ref="R288:U288"/>
    <mergeCell ref="V288:Y288"/>
    <mergeCell ref="Z288:AC288"/>
    <mergeCell ref="AD288:AG288"/>
    <mergeCell ref="AH288:AK288"/>
    <mergeCell ref="AL288:AO288"/>
    <mergeCell ref="AP288:AS288"/>
    <mergeCell ref="AT288:AW288"/>
    <mergeCell ref="V287:Y287"/>
    <mergeCell ref="Z287:AC287"/>
    <mergeCell ref="AD287:AG287"/>
    <mergeCell ref="AH287:AK287"/>
    <mergeCell ref="AL287:AO287"/>
    <mergeCell ref="AP289:AS289"/>
    <mergeCell ref="AT289:AW289"/>
    <mergeCell ref="A290:B290"/>
    <mergeCell ref="C290:I290"/>
    <mergeCell ref="J290:M290"/>
    <mergeCell ref="N290:Q290"/>
    <mergeCell ref="R290:U290"/>
    <mergeCell ref="V290:Y290"/>
    <mergeCell ref="Z290:AC290"/>
    <mergeCell ref="AD290:AG290"/>
    <mergeCell ref="AH290:AK290"/>
    <mergeCell ref="AL290:AO290"/>
    <mergeCell ref="AP290:AS290"/>
    <mergeCell ref="AT290:AW290"/>
    <mergeCell ref="V289:Y289"/>
    <mergeCell ref="Z289:AC289"/>
    <mergeCell ref="AD289:AG289"/>
    <mergeCell ref="AH289:AK289"/>
    <mergeCell ref="AL289:AO289"/>
    <mergeCell ref="AL285:AO285"/>
    <mergeCell ref="AP285:AS285"/>
    <mergeCell ref="AT285:AW285"/>
    <mergeCell ref="C286:I286"/>
    <mergeCell ref="J286:M286"/>
    <mergeCell ref="N286:Q286"/>
    <mergeCell ref="R286:U286"/>
    <mergeCell ref="V286:Y286"/>
    <mergeCell ref="Z286:AC286"/>
    <mergeCell ref="AD286:AG286"/>
    <mergeCell ref="AH286:AK286"/>
    <mergeCell ref="AL286:AO286"/>
    <mergeCell ref="AP286:AS286"/>
    <mergeCell ref="AT286:AW286"/>
    <mergeCell ref="A288:B288"/>
    <mergeCell ref="C284:I284"/>
    <mergeCell ref="J284:M284"/>
    <mergeCell ref="N284:Q284"/>
    <mergeCell ref="R284:U284"/>
    <mergeCell ref="C285:I285"/>
    <mergeCell ref="J285:M285"/>
    <mergeCell ref="N285:Q285"/>
    <mergeCell ref="R285:U285"/>
    <mergeCell ref="C287:I287"/>
    <mergeCell ref="J287:M287"/>
    <mergeCell ref="N287:Q287"/>
    <mergeCell ref="R287:U287"/>
    <mergeCell ref="AP287:AS287"/>
    <mergeCell ref="AT287:AW287"/>
    <mergeCell ref="C288:I288"/>
    <mergeCell ref="J288:M288"/>
    <mergeCell ref="N288:Q288"/>
    <mergeCell ref="A283:AW283"/>
    <mergeCell ref="A284:B284"/>
    <mergeCell ref="A285:B285"/>
    <mergeCell ref="A286:B286"/>
    <mergeCell ref="A287:B287"/>
    <mergeCell ref="V284:Y284"/>
    <mergeCell ref="Z284:AC284"/>
    <mergeCell ref="AD284:AG284"/>
    <mergeCell ref="AH284:AK284"/>
    <mergeCell ref="AL284:AO284"/>
    <mergeCell ref="AP284:AS284"/>
    <mergeCell ref="AT284:AW284"/>
    <mergeCell ref="V285:Y285"/>
    <mergeCell ref="Z285:AC285"/>
    <mergeCell ref="AD285:AG285"/>
    <mergeCell ref="AH285:AK285"/>
    <mergeCell ref="J277:M277"/>
    <mergeCell ref="J278:M278"/>
    <mergeCell ref="J279:M279"/>
    <mergeCell ref="J280:M280"/>
    <mergeCell ref="J281:M281"/>
    <mergeCell ref="R277:U277"/>
    <mergeCell ref="R278:U278"/>
    <mergeCell ref="R279:U279"/>
    <mergeCell ref="R280:U280"/>
    <mergeCell ref="R281:U281"/>
    <mergeCell ref="AT282:AW282"/>
    <mergeCell ref="Z280:AC280"/>
    <mergeCell ref="Z281:AC281"/>
    <mergeCell ref="V280:Y280"/>
    <mergeCell ref="AD280:AG280"/>
    <mergeCell ref="AL280:AO280"/>
    <mergeCell ref="AP281:AS281"/>
    <mergeCell ref="AP282:AS282"/>
    <mergeCell ref="A276:AW276"/>
    <mergeCell ref="AH275:AK275"/>
    <mergeCell ref="AH277:AK277"/>
    <mergeCell ref="AH278:AK278"/>
    <mergeCell ref="AH279:AK279"/>
    <mergeCell ref="AH280:AK280"/>
    <mergeCell ref="AH281:AK281"/>
    <mergeCell ref="V282:Y282"/>
    <mergeCell ref="AD282:AG282"/>
    <mergeCell ref="AL282:AO282"/>
    <mergeCell ref="AH282:AK282"/>
    <mergeCell ref="Z282:AC282"/>
    <mergeCell ref="A282:B282"/>
    <mergeCell ref="C282:I282"/>
    <mergeCell ref="N282:Q282"/>
    <mergeCell ref="R282:U282"/>
    <mergeCell ref="J282:M282"/>
    <mergeCell ref="AT280:AW280"/>
    <mergeCell ref="A281:B281"/>
    <mergeCell ref="C281:I281"/>
    <mergeCell ref="N281:Q281"/>
    <mergeCell ref="V281:Y281"/>
    <mergeCell ref="AD281:AG281"/>
    <mergeCell ref="AL281:AO281"/>
    <mergeCell ref="AT281:AW281"/>
    <mergeCell ref="A280:B280"/>
    <mergeCell ref="C280:I280"/>
    <mergeCell ref="N280:Q280"/>
    <mergeCell ref="AT278:AW278"/>
    <mergeCell ref="A279:B279"/>
    <mergeCell ref="C279:I279"/>
    <mergeCell ref="N279:Q279"/>
    <mergeCell ref="V279:Y279"/>
    <mergeCell ref="AD279:AG279"/>
    <mergeCell ref="AL279:AO279"/>
    <mergeCell ref="AT279:AW279"/>
    <mergeCell ref="Z278:AC278"/>
    <mergeCell ref="Z279:AC279"/>
    <mergeCell ref="V278:Y278"/>
    <mergeCell ref="AD278:AG278"/>
    <mergeCell ref="AL278:AO278"/>
    <mergeCell ref="A278:B278"/>
    <mergeCell ref="C278:I278"/>
    <mergeCell ref="N278:Q278"/>
    <mergeCell ref="AP278:AS278"/>
    <mergeCell ref="AP279:AS279"/>
    <mergeCell ref="AP280:AS280"/>
    <mergeCell ref="AT275:AW275"/>
    <mergeCell ref="A277:B277"/>
    <mergeCell ref="C277:I277"/>
    <mergeCell ref="N277:Q277"/>
    <mergeCell ref="V277:Y277"/>
    <mergeCell ref="AD277:AG277"/>
    <mergeCell ref="AL277:AO277"/>
    <mergeCell ref="AT277:AW277"/>
    <mergeCell ref="Z275:AC275"/>
    <mergeCell ref="Z277:AC277"/>
    <mergeCell ref="AD275:AG275"/>
    <mergeCell ref="AL275:AO275"/>
    <mergeCell ref="A275:I275"/>
    <mergeCell ref="N275:Q275"/>
    <mergeCell ref="V275:Y275"/>
    <mergeCell ref="R275:U275"/>
    <mergeCell ref="J275:M275"/>
    <mergeCell ref="AP275:AS275"/>
    <mergeCell ref="AP277:AS277"/>
    <mergeCell ref="AL250:AN250"/>
    <mergeCell ref="AO250:AR250"/>
    <mergeCell ref="AL251:AN251"/>
    <mergeCell ref="AO251:AR251"/>
    <mergeCell ref="A273:D273"/>
    <mergeCell ref="F273:T273"/>
    <mergeCell ref="AL247:AN247"/>
    <mergeCell ref="AO247:AR247"/>
    <mergeCell ref="AL248:AN248"/>
    <mergeCell ref="AO248:AR248"/>
    <mergeCell ref="AL249:AN249"/>
    <mergeCell ref="AO249:AR249"/>
    <mergeCell ref="AL244:AN244"/>
    <mergeCell ref="AO244:AR244"/>
    <mergeCell ref="AL245:AN245"/>
    <mergeCell ref="AO245:AR245"/>
    <mergeCell ref="AL246:AN246"/>
    <mergeCell ref="AO246:AR246"/>
    <mergeCell ref="AE251:AG251"/>
    <mergeCell ref="AH251:AK251"/>
    <mergeCell ref="AE249:AG249"/>
    <mergeCell ref="AH249:AK249"/>
    <mergeCell ref="X249:Z249"/>
    <mergeCell ref="AA249:AD249"/>
    <mergeCell ref="X250:Z250"/>
    <mergeCell ref="AA250:AD250"/>
    <mergeCell ref="X251:Z251"/>
    <mergeCell ref="AA251:AD251"/>
    <mergeCell ref="X245:Z245"/>
    <mergeCell ref="AA245:AD245"/>
    <mergeCell ref="X246:Z246"/>
    <mergeCell ref="AA246:AD246"/>
    <mergeCell ref="AO227:AR227"/>
    <mergeCell ref="AL228:AN228"/>
    <mergeCell ref="AO228:AR228"/>
    <mergeCell ref="AL241:AN241"/>
    <mergeCell ref="AO241:AR241"/>
    <mergeCell ref="AL242:AN242"/>
    <mergeCell ref="AO242:AR242"/>
    <mergeCell ref="AL243:AN243"/>
    <mergeCell ref="AO243:AR243"/>
    <mergeCell ref="AL238:AN238"/>
    <mergeCell ref="AO238:AR238"/>
    <mergeCell ref="AL239:AN239"/>
    <mergeCell ref="AO239:AR239"/>
    <mergeCell ref="AL240:AN240"/>
    <mergeCell ref="AO240:AR240"/>
    <mergeCell ref="AL235:AN235"/>
    <mergeCell ref="AO235:AR235"/>
    <mergeCell ref="AL236:AN236"/>
    <mergeCell ref="AO236:AR236"/>
    <mergeCell ref="AL237:AN237"/>
    <mergeCell ref="AO237:AR237"/>
    <mergeCell ref="AH239:AK239"/>
    <mergeCell ref="AE240:AG240"/>
    <mergeCell ref="AH240:AK240"/>
    <mergeCell ref="AE241:AG241"/>
    <mergeCell ref="AH241:AK241"/>
    <mergeCell ref="AE235:AG235"/>
    <mergeCell ref="AH235:AK235"/>
    <mergeCell ref="AL223:AN223"/>
    <mergeCell ref="AO223:AR223"/>
    <mergeCell ref="AL224:AN224"/>
    <mergeCell ref="AO224:AR224"/>
    <mergeCell ref="AL225:AN225"/>
    <mergeCell ref="AO225:AR225"/>
    <mergeCell ref="AL220:AN220"/>
    <mergeCell ref="AO220:AR220"/>
    <mergeCell ref="AL221:AN221"/>
    <mergeCell ref="AO221:AR221"/>
    <mergeCell ref="AL222:AN222"/>
    <mergeCell ref="AO222:AR222"/>
    <mergeCell ref="AL232:AN232"/>
    <mergeCell ref="AO232:AR232"/>
    <mergeCell ref="AL233:AN233"/>
    <mergeCell ref="AO233:AR233"/>
    <mergeCell ref="AL234:AN234"/>
    <mergeCell ref="AO234:AR234"/>
    <mergeCell ref="AL229:AN229"/>
    <mergeCell ref="AO229:AR229"/>
    <mergeCell ref="AL230:AN230"/>
    <mergeCell ref="AO230:AR230"/>
    <mergeCell ref="AL231:AN231"/>
    <mergeCell ref="AO231:AR231"/>
    <mergeCell ref="AL226:AN226"/>
    <mergeCell ref="AE224:AG224"/>
    <mergeCell ref="AH224:AK224"/>
    <mergeCell ref="AE225:AG225"/>
    <mergeCell ref="AH225:AK225"/>
    <mergeCell ref="AE234:AG234"/>
    <mergeCell ref="AH234:AK234"/>
    <mergeCell ref="AE230:AG230"/>
    <mergeCell ref="AH230:AK230"/>
    <mergeCell ref="AE226:AG226"/>
    <mergeCell ref="AH226:AK226"/>
    <mergeCell ref="AL210:AN210"/>
    <mergeCell ref="AO210:AR210"/>
    <mergeCell ref="AL211:AN211"/>
    <mergeCell ref="AO211:AR211"/>
    <mergeCell ref="AL212:AN212"/>
    <mergeCell ref="AO212:AR212"/>
    <mergeCell ref="AL213:AN213"/>
    <mergeCell ref="AO213:AR213"/>
    <mergeCell ref="AL214:AN214"/>
    <mergeCell ref="AO214:AR214"/>
    <mergeCell ref="AL215:AN215"/>
    <mergeCell ref="AO215:AR215"/>
    <mergeCell ref="AL216:AN216"/>
    <mergeCell ref="AO216:AR216"/>
    <mergeCell ref="AL217:AN217"/>
    <mergeCell ref="AO217:AR217"/>
    <mergeCell ref="AL218:AN218"/>
    <mergeCell ref="AO218:AR218"/>
    <mergeCell ref="AL219:AN219"/>
    <mergeCell ref="AO219:AR219"/>
    <mergeCell ref="AO226:AR226"/>
    <mergeCell ref="AL227:AN227"/>
    <mergeCell ref="AE221:AG221"/>
    <mergeCell ref="AH221:AK221"/>
    <mergeCell ref="AE215:AG215"/>
    <mergeCell ref="AH215:AK215"/>
    <mergeCell ref="AE216:AG216"/>
    <mergeCell ref="AH216:AK216"/>
    <mergeCell ref="AE217:AG217"/>
    <mergeCell ref="AH217:AK217"/>
    <mergeCell ref="AE211:AG211"/>
    <mergeCell ref="AH211:AK211"/>
    <mergeCell ref="AE212:AG212"/>
    <mergeCell ref="AH212:AK212"/>
    <mergeCell ref="AE213:AG213"/>
    <mergeCell ref="AH213:AK213"/>
    <mergeCell ref="AE236:AG236"/>
    <mergeCell ref="AH236:AK236"/>
    <mergeCell ref="AE237:AG237"/>
    <mergeCell ref="AH237:AK237"/>
    <mergeCell ref="AE231:AG231"/>
    <mergeCell ref="AH231:AK231"/>
    <mergeCell ref="AE232:AG232"/>
    <mergeCell ref="AH232:AK232"/>
    <mergeCell ref="AE233:AG233"/>
    <mergeCell ref="AH233:AK233"/>
    <mergeCell ref="AE227:AG227"/>
    <mergeCell ref="AH227:AK227"/>
    <mergeCell ref="AE228:AG228"/>
    <mergeCell ref="AH228:AK228"/>
    <mergeCell ref="AE229:AG229"/>
    <mergeCell ref="AH229:AK229"/>
    <mergeCell ref="AE223:AG223"/>
    <mergeCell ref="AH223:AK223"/>
    <mergeCell ref="Q251:S251"/>
    <mergeCell ref="T251:W251"/>
    <mergeCell ref="X210:Z210"/>
    <mergeCell ref="AA210:AD210"/>
    <mergeCell ref="X211:Z211"/>
    <mergeCell ref="AA211:AD211"/>
    <mergeCell ref="X212:Z212"/>
    <mergeCell ref="AA212:AD212"/>
    <mergeCell ref="X213:Z213"/>
    <mergeCell ref="AA213:AD213"/>
    <mergeCell ref="X214:Z214"/>
    <mergeCell ref="AA214:AD214"/>
    <mergeCell ref="X215:Z215"/>
    <mergeCell ref="AA215:AD215"/>
    <mergeCell ref="X216:Z216"/>
    <mergeCell ref="AA216:AD216"/>
    <mergeCell ref="Q247:S247"/>
    <mergeCell ref="T247:W247"/>
    <mergeCell ref="Q248:S248"/>
    <mergeCell ref="T248:W248"/>
    <mergeCell ref="Q249:S249"/>
    <mergeCell ref="T249:W249"/>
    <mergeCell ref="Q243:S243"/>
    <mergeCell ref="T243:W243"/>
    <mergeCell ref="Q244:S244"/>
    <mergeCell ref="T244:W244"/>
    <mergeCell ref="X229:Z229"/>
    <mergeCell ref="AA229:AD229"/>
    <mergeCell ref="X230:Z230"/>
    <mergeCell ref="AA230:AD230"/>
    <mergeCell ref="X231:Z231"/>
    <mergeCell ref="AA231:AD231"/>
    <mergeCell ref="Q211:S211"/>
    <mergeCell ref="T211:W211"/>
    <mergeCell ref="Q212:S212"/>
    <mergeCell ref="T212:W212"/>
    <mergeCell ref="Q213:S213"/>
    <mergeCell ref="T213:W213"/>
    <mergeCell ref="A251:B251"/>
    <mergeCell ref="C251:I251"/>
    <mergeCell ref="J251:L251"/>
    <mergeCell ref="M250:P250"/>
    <mergeCell ref="M251:P251"/>
    <mergeCell ref="Q250:S250"/>
    <mergeCell ref="T250:W250"/>
    <mergeCell ref="M246:P246"/>
    <mergeCell ref="Q246:S246"/>
    <mergeCell ref="T246:W246"/>
    <mergeCell ref="M242:P242"/>
    <mergeCell ref="Q242:S242"/>
    <mergeCell ref="T242:W242"/>
    <mergeCell ref="M238:P238"/>
    <mergeCell ref="Q238:S238"/>
    <mergeCell ref="T238:W238"/>
    <mergeCell ref="M234:P234"/>
    <mergeCell ref="Q234:S234"/>
    <mergeCell ref="T234:W234"/>
    <mergeCell ref="A234:B234"/>
    <mergeCell ref="Q227:S227"/>
    <mergeCell ref="T227:W227"/>
    <mergeCell ref="Q228:S228"/>
    <mergeCell ref="T228:W228"/>
    <mergeCell ref="Q229:S229"/>
    <mergeCell ref="T229:W229"/>
    <mergeCell ref="AE250:AG250"/>
    <mergeCell ref="AH250:AK250"/>
    <mergeCell ref="A250:B250"/>
    <mergeCell ref="C250:I250"/>
    <mergeCell ref="J250:L250"/>
    <mergeCell ref="A249:B249"/>
    <mergeCell ref="C249:I249"/>
    <mergeCell ref="J249:L249"/>
    <mergeCell ref="M248:P248"/>
    <mergeCell ref="M249:P249"/>
    <mergeCell ref="X248:Z248"/>
    <mergeCell ref="AA248:AD248"/>
    <mergeCell ref="A248:B248"/>
    <mergeCell ref="C248:I248"/>
    <mergeCell ref="J248:L248"/>
    <mergeCell ref="A247:B247"/>
    <mergeCell ref="C247:I247"/>
    <mergeCell ref="J247:L247"/>
    <mergeCell ref="M247:P247"/>
    <mergeCell ref="X247:Z247"/>
    <mergeCell ref="AA247:AD247"/>
    <mergeCell ref="AE247:AG247"/>
    <mergeCell ref="AH247:AK247"/>
    <mergeCell ref="AE248:AG248"/>
    <mergeCell ref="AH248:AK248"/>
    <mergeCell ref="AE246:AG246"/>
    <mergeCell ref="AH246:AK246"/>
    <mergeCell ref="A246:B246"/>
    <mergeCell ref="C246:I246"/>
    <mergeCell ref="J246:L246"/>
    <mergeCell ref="A245:B245"/>
    <mergeCell ref="C245:I245"/>
    <mergeCell ref="J245:L245"/>
    <mergeCell ref="M244:P244"/>
    <mergeCell ref="M245:P245"/>
    <mergeCell ref="X244:Z244"/>
    <mergeCell ref="AA244:AD244"/>
    <mergeCell ref="A244:B244"/>
    <mergeCell ref="C244:I244"/>
    <mergeCell ref="J244:L244"/>
    <mergeCell ref="A243:B243"/>
    <mergeCell ref="C243:I243"/>
    <mergeCell ref="J243:L243"/>
    <mergeCell ref="M243:P243"/>
    <mergeCell ref="Q245:S245"/>
    <mergeCell ref="T245:W245"/>
    <mergeCell ref="X243:Z243"/>
    <mergeCell ref="AA243:AD243"/>
    <mergeCell ref="AE243:AG243"/>
    <mergeCell ref="AH243:AK243"/>
    <mergeCell ref="AE244:AG244"/>
    <mergeCell ref="AH244:AK244"/>
    <mergeCell ref="AE245:AG245"/>
    <mergeCell ref="AH245:AK245"/>
    <mergeCell ref="AE242:AG242"/>
    <mergeCell ref="AH242:AK242"/>
    <mergeCell ref="A242:B242"/>
    <mergeCell ref="C242:I242"/>
    <mergeCell ref="J242:L242"/>
    <mergeCell ref="A241:B241"/>
    <mergeCell ref="C241:I241"/>
    <mergeCell ref="J241:L241"/>
    <mergeCell ref="M240:P240"/>
    <mergeCell ref="M241:P241"/>
    <mergeCell ref="X240:Z240"/>
    <mergeCell ref="AA240:AD240"/>
    <mergeCell ref="A240:B240"/>
    <mergeCell ref="C240:I240"/>
    <mergeCell ref="J240:L240"/>
    <mergeCell ref="A239:B239"/>
    <mergeCell ref="C239:I239"/>
    <mergeCell ref="J239:L239"/>
    <mergeCell ref="M239:P239"/>
    <mergeCell ref="Q239:S239"/>
    <mergeCell ref="T239:W239"/>
    <mergeCell ref="Q240:S240"/>
    <mergeCell ref="T240:W240"/>
    <mergeCell ref="Q241:S241"/>
    <mergeCell ref="T241:W241"/>
    <mergeCell ref="X241:Z241"/>
    <mergeCell ref="AA241:AD241"/>
    <mergeCell ref="X242:Z242"/>
    <mergeCell ref="AA242:AD242"/>
    <mergeCell ref="X239:Z239"/>
    <mergeCell ref="AA239:AD239"/>
    <mergeCell ref="AE239:AG239"/>
    <mergeCell ref="AE238:AG238"/>
    <mergeCell ref="AH238:AK238"/>
    <mergeCell ref="A238:B238"/>
    <mergeCell ref="C238:I238"/>
    <mergeCell ref="J238:L238"/>
    <mergeCell ref="A237:B237"/>
    <mergeCell ref="C237:I237"/>
    <mergeCell ref="J237:L237"/>
    <mergeCell ref="M236:P236"/>
    <mergeCell ref="M237:P237"/>
    <mergeCell ref="X236:Z236"/>
    <mergeCell ref="AA236:AD236"/>
    <mergeCell ref="A236:B236"/>
    <mergeCell ref="C236:I236"/>
    <mergeCell ref="J236:L236"/>
    <mergeCell ref="A235:B235"/>
    <mergeCell ref="C235:I235"/>
    <mergeCell ref="J235:L235"/>
    <mergeCell ref="M235:P235"/>
    <mergeCell ref="Q235:S235"/>
    <mergeCell ref="T235:W235"/>
    <mergeCell ref="Q236:S236"/>
    <mergeCell ref="T236:W236"/>
    <mergeCell ref="Q237:S237"/>
    <mergeCell ref="T237:W237"/>
    <mergeCell ref="X237:Z237"/>
    <mergeCell ref="AA237:AD237"/>
    <mergeCell ref="X238:Z238"/>
    <mergeCell ref="AA238:AD238"/>
    <mergeCell ref="X235:Z235"/>
    <mergeCell ref="AA235:AD235"/>
    <mergeCell ref="C234:I234"/>
    <mergeCell ref="J234:L234"/>
    <mergeCell ref="A233:B233"/>
    <mergeCell ref="C233:I233"/>
    <mergeCell ref="J233:L233"/>
    <mergeCell ref="M232:P232"/>
    <mergeCell ref="M233:P233"/>
    <mergeCell ref="X232:Z232"/>
    <mergeCell ref="AA232:AD232"/>
    <mergeCell ref="A232:B232"/>
    <mergeCell ref="C232:I232"/>
    <mergeCell ref="J232:L232"/>
    <mergeCell ref="A231:B231"/>
    <mergeCell ref="C231:I231"/>
    <mergeCell ref="J231:L231"/>
    <mergeCell ref="M230:P230"/>
    <mergeCell ref="M231:P231"/>
    <mergeCell ref="Q230:S230"/>
    <mergeCell ref="T230:W230"/>
    <mergeCell ref="A230:B230"/>
    <mergeCell ref="C230:I230"/>
    <mergeCell ref="J230:L230"/>
    <mergeCell ref="Q231:S231"/>
    <mergeCell ref="T231:W231"/>
    <mergeCell ref="Q232:S232"/>
    <mergeCell ref="T232:W232"/>
    <mergeCell ref="Q233:S233"/>
    <mergeCell ref="T233:W233"/>
    <mergeCell ref="X233:Z233"/>
    <mergeCell ref="AA233:AD233"/>
    <mergeCell ref="X234:Z234"/>
    <mergeCell ref="AA234:AD234"/>
    <mergeCell ref="A229:B229"/>
    <mergeCell ref="C229:I229"/>
    <mergeCell ref="J229:L229"/>
    <mergeCell ref="M228:P228"/>
    <mergeCell ref="M229:P229"/>
    <mergeCell ref="X228:Z228"/>
    <mergeCell ref="AA228:AD228"/>
    <mergeCell ref="A228:B228"/>
    <mergeCell ref="C228:I228"/>
    <mergeCell ref="J228:L228"/>
    <mergeCell ref="A227:B227"/>
    <mergeCell ref="C227:I227"/>
    <mergeCell ref="J227:L227"/>
    <mergeCell ref="M226:P226"/>
    <mergeCell ref="M227:P227"/>
    <mergeCell ref="Q226:S226"/>
    <mergeCell ref="T226:W226"/>
    <mergeCell ref="A226:B226"/>
    <mergeCell ref="C226:I226"/>
    <mergeCell ref="J226:L226"/>
    <mergeCell ref="X226:Z226"/>
    <mergeCell ref="AA226:AD226"/>
    <mergeCell ref="X227:Z227"/>
    <mergeCell ref="AA227:AD227"/>
    <mergeCell ref="A225:B225"/>
    <mergeCell ref="C225:I225"/>
    <mergeCell ref="J225:L225"/>
    <mergeCell ref="M224:P224"/>
    <mergeCell ref="M225:P225"/>
    <mergeCell ref="X224:Z224"/>
    <mergeCell ref="AA224:AD224"/>
    <mergeCell ref="A224:B224"/>
    <mergeCell ref="C224:I224"/>
    <mergeCell ref="J224:L224"/>
    <mergeCell ref="A223:B223"/>
    <mergeCell ref="C223:I223"/>
    <mergeCell ref="J223:L223"/>
    <mergeCell ref="M222:P222"/>
    <mergeCell ref="M223:P223"/>
    <mergeCell ref="Q222:S222"/>
    <mergeCell ref="T222:W222"/>
    <mergeCell ref="Q223:S223"/>
    <mergeCell ref="T223:W223"/>
    <mergeCell ref="Q224:S224"/>
    <mergeCell ref="T224:W224"/>
    <mergeCell ref="Q225:S225"/>
    <mergeCell ref="T225:W225"/>
    <mergeCell ref="X225:Z225"/>
    <mergeCell ref="AA225:AD225"/>
    <mergeCell ref="X222:Z222"/>
    <mergeCell ref="AA222:AD222"/>
    <mergeCell ref="X223:Z223"/>
    <mergeCell ref="AA223:AD223"/>
    <mergeCell ref="AE222:AG222"/>
    <mergeCell ref="AH222:AK222"/>
    <mergeCell ref="A222:B222"/>
    <mergeCell ref="C222:I222"/>
    <mergeCell ref="J222:L222"/>
    <mergeCell ref="A221:B221"/>
    <mergeCell ref="C221:I221"/>
    <mergeCell ref="J221:L221"/>
    <mergeCell ref="M220:P220"/>
    <mergeCell ref="M221:P221"/>
    <mergeCell ref="X220:Z220"/>
    <mergeCell ref="AA220:AD220"/>
    <mergeCell ref="A220:B220"/>
    <mergeCell ref="C220:I220"/>
    <mergeCell ref="J220:L220"/>
    <mergeCell ref="A219:B219"/>
    <mergeCell ref="C219:I219"/>
    <mergeCell ref="J219:L219"/>
    <mergeCell ref="Q219:S219"/>
    <mergeCell ref="T219:W219"/>
    <mergeCell ref="Q220:S220"/>
    <mergeCell ref="T220:W220"/>
    <mergeCell ref="Q221:S221"/>
    <mergeCell ref="T221:W221"/>
    <mergeCell ref="X219:Z219"/>
    <mergeCell ref="AA219:AD219"/>
    <mergeCell ref="X221:Z221"/>
    <mergeCell ref="AA221:AD221"/>
    <mergeCell ref="AE219:AG219"/>
    <mergeCell ref="AH219:AK219"/>
    <mergeCell ref="AE220:AG220"/>
    <mergeCell ref="AH220:AK220"/>
    <mergeCell ref="M218:P218"/>
    <mergeCell ref="M219:P219"/>
    <mergeCell ref="Q218:S218"/>
    <mergeCell ref="T218:W218"/>
    <mergeCell ref="AE218:AG218"/>
    <mergeCell ref="AH218:AK218"/>
    <mergeCell ref="A218:B218"/>
    <mergeCell ref="C218:I218"/>
    <mergeCell ref="J218:L218"/>
    <mergeCell ref="A217:B217"/>
    <mergeCell ref="C217:I217"/>
    <mergeCell ref="J217:L217"/>
    <mergeCell ref="M216:P216"/>
    <mergeCell ref="M217:P217"/>
    <mergeCell ref="A216:B216"/>
    <mergeCell ref="C216:I216"/>
    <mergeCell ref="J216:L216"/>
    <mergeCell ref="Q216:S216"/>
    <mergeCell ref="T216:W216"/>
    <mergeCell ref="Q217:S217"/>
    <mergeCell ref="T217:W217"/>
    <mergeCell ref="X217:Z217"/>
    <mergeCell ref="AA217:AD217"/>
    <mergeCell ref="X218:Z218"/>
    <mergeCell ref="AA218:AD218"/>
    <mergeCell ref="A215:B215"/>
    <mergeCell ref="C215:I215"/>
    <mergeCell ref="J215:L215"/>
    <mergeCell ref="M214:P214"/>
    <mergeCell ref="M215:P215"/>
    <mergeCell ref="Q214:S214"/>
    <mergeCell ref="T214:W214"/>
    <mergeCell ref="AE214:AG214"/>
    <mergeCell ref="AH214:AK214"/>
    <mergeCell ref="A214:B214"/>
    <mergeCell ref="C214:I214"/>
    <mergeCell ref="J214:L214"/>
    <mergeCell ref="A213:B213"/>
    <mergeCell ref="C213:I213"/>
    <mergeCell ref="J213:L213"/>
    <mergeCell ref="M212:P212"/>
    <mergeCell ref="M213:P213"/>
    <mergeCell ref="A212:B212"/>
    <mergeCell ref="C212:I212"/>
    <mergeCell ref="J212:L212"/>
    <mergeCell ref="Q215:S215"/>
    <mergeCell ref="T215:W215"/>
    <mergeCell ref="A211:B211"/>
    <mergeCell ref="C211:I211"/>
    <mergeCell ref="J211:L211"/>
    <mergeCell ref="M210:P210"/>
    <mergeCell ref="M211:P211"/>
    <mergeCell ref="Q210:S210"/>
    <mergeCell ref="T210:W210"/>
    <mergeCell ref="AE210:AG210"/>
    <mergeCell ref="AH210:AK210"/>
    <mergeCell ref="A208:D208"/>
    <mergeCell ref="F208:T208"/>
    <mergeCell ref="A210:I210"/>
    <mergeCell ref="J210:L210"/>
    <mergeCell ref="AI181:AK181"/>
    <mergeCell ref="AL181:AO181"/>
    <mergeCell ref="A182:B182"/>
    <mergeCell ref="C182:I182"/>
    <mergeCell ref="J182:L182"/>
    <mergeCell ref="M182:O182"/>
    <mergeCell ref="P182:R182"/>
    <mergeCell ref="S182:U182"/>
    <mergeCell ref="V182:Y182"/>
    <mergeCell ref="Z182:AB182"/>
    <mergeCell ref="AC182:AE182"/>
    <mergeCell ref="AF182:AH182"/>
    <mergeCell ref="AI182:AK182"/>
    <mergeCell ref="AL182:AO182"/>
    <mergeCell ref="S181:U181"/>
    <mergeCell ref="V181:Y181"/>
    <mergeCell ref="Z181:AB181"/>
    <mergeCell ref="AC181:AE181"/>
    <mergeCell ref="AF181:AH181"/>
    <mergeCell ref="A181:B181"/>
    <mergeCell ref="C181:I181"/>
    <mergeCell ref="J181:L181"/>
    <mergeCell ref="M181:O181"/>
    <mergeCell ref="P181:R181"/>
    <mergeCell ref="AL179:AO179"/>
    <mergeCell ref="A180:B180"/>
    <mergeCell ref="C180:I180"/>
    <mergeCell ref="J180:L180"/>
    <mergeCell ref="V180:Y180"/>
    <mergeCell ref="Z180:AB180"/>
    <mergeCell ref="AL180:AO180"/>
    <mergeCell ref="V179:Y179"/>
    <mergeCell ref="Z179:AB179"/>
    <mergeCell ref="A179:B179"/>
    <mergeCell ref="C179:I179"/>
    <mergeCell ref="J179:L179"/>
    <mergeCell ref="AI177:AK177"/>
    <mergeCell ref="AL177:AO177"/>
    <mergeCell ref="A178:B178"/>
    <mergeCell ref="C178:I178"/>
    <mergeCell ref="J178:L178"/>
    <mergeCell ref="V178:Y178"/>
    <mergeCell ref="Z178:AB178"/>
    <mergeCell ref="AL178:AO178"/>
    <mergeCell ref="S177:U177"/>
    <mergeCell ref="V177:Y177"/>
    <mergeCell ref="Z177:AB177"/>
    <mergeCell ref="AC177:AE177"/>
    <mergeCell ref="AF177:AH177"/>
    <mergeCell ref="A177:B177"/>
    <mergeCell ref="C177:I177"/>
    <mergeCell ref="J177:L177"/>
    <mergeCell ref="M177:O177"/>
    <mergeCell ref="P177:R177"/>
    <mergeCell ref="AL173:AO173"/>
    <mergeCell ref="A174:B174"/>
    <mergeCell ref="C174:I174"/>
    <mergeCell ref="J174:L174"/>
    <mergeCell ref="V174:Y174"/>
    <mergeCell ref="Z174:AB174"/>
    <mergeCell ref="AL174:AO174"/>
    <mergeCell ref="V173:Y173"/>
    <mergeCell ref="Z173:AB173"/>
    <mergeCell ref="A173:B173"/>
    <mergeCell ref="C173:I173"/>
    <mergeCell ref="J173:L173"/>
    <mergeCell ref="AL175:AO175"/>
    <mergeCell ref="A176:B176"/>
    <mergeCell ref="C176:I176"/>
    <mergeCell ref="J176:L176"/>
    <mergeCell ref="V176:Y176"/>
    <mergeCell ref="Z176:AB176"/>
    <mergeCell ref="AL176:AO176"/>
    <mergeCell ref="V175:Y175"/>
    <mergeCell ref="Z175:AB175"/>
    <mergeCell ref="A175:B175"/>
    <mergeCell ref="C175:I175"/>
    <mergeCell ref="J175:L175"/>
    <mergeCell ref="AL169:AO169"/>
    <mergeCell ref="A170:B170"/>
    <mergeCell ref="C170:I170"/>
    <mergeCell ref="J170:L170"/>
    <mergeCell ref="V170:Y170"/>
    <mergeCell ref="Z170:AB170"/>
    <mergeCell ref="AL170:AO170"/>
    <mergeCell ref="V169:Y169"/>
    <mergeCell ref="Z169:AB169"/>
    <mergeCell ref="A169:B169"/>
    <mergeCell ref="C169:I169"/>
    <mergeCell ref="J169:L169"/>
    <mergeCell ref="AL171:AO171"/>
    <mergeCell ref="A172:B172"/>
    <mergeCell ref="C172:I172"/>
    <mergeCell ref="J172:L172"/>
    <mergeCell ref="V172:Y172"/>
    <mergeCell ref="Z172:AB172"/>
    <mergeCell ref="AL172:AO172"/>
    <mergeCell ref="V171:Y171"/>
    <mergeCell ref="Z171:AB171"/>
    <mergeCell ref="A171:B171"/>
    <mergeCell ref="C171:I171"/>
    <mergeCell ref="J171:L171"/>
    <mergeCell ref="AL167:AO167"/>
    <mergeCell ref="A168:B168"/>
    <mergeCell ref="C168:I168"/>
    <mergeCell ref="J168:L168"/>
    <mergeCell ref="M168:O168"/>
    <mergeCell ref="P168:R168"/>
    <mergeCell ref="S168:U168"/>
    <mergeCell ref="V168:Y168"/>
    <mergeCell ref="Z168:AB168"/>
    <mergeCell ref="AC168:AE168"/>
    <mergeCell ref="AF168:AH168"/>
    <mergeCell ref="AI168:AK168"/>
    <mergeCell ref="AL168:AO168"/>
    <mergeCell ref="V167:Y167"/>
    <mergeCell ref="Z167:AB167"/>
    <mergeCell ref="A167:B167"/>
    <mergeCell ref="C167:I167"/>
    <mergeCell ref="J167:L167"/>
    <mergeCell ref="AL165:AO165"/>
    <mergeCell ref="A166:B166"/>
    <mergeCell ref="C166:I166"/>
    <mergeCell ref="J166:L166"/>
    <mergeCell ref="M166:O166"/>
    <mergeCell ref="P166:R166"/>
    <mergeCell ref="S166:U166"/>
    <mergeCell ref="V166:Y166"/>
    <mergeCell ref="Z166:AB166"/>
    <mergeCell ref="AC166:AE166"/>
    <mergeCell ref="AF166:AH166"/>
    <mergeCell ref="AI166:AK166"/>
    <mergeCell ref="AL166:AO166"/>
    <mergeCell ref="V165:Y165"/>
    <mergeCell ref="Z165:AB165"/>
    <mergeCell ref="A165:B165"/>
    <mergeCell ref="C165:I165"/>
    <mergeCell ref="J165:L165"/>
    <mergeCell ref="AL161:AO161"/>
    <mergeCell ref="A162:B162"/>
    <mergeCell ref="C162:I162"/>
    <mergeCell ref="J162:L162"/>
    <mergeCell ref="V162:Y162"/>
    <mergeCell ref="Z162:AB162"/>
    <mergeCell ref="AL162:AO162"/>
    <mergeCell ref="V161:Y161"/>
    <mergeCell ref="Z161:AB161"/>
    <mergeCell ref="A161:B161"/>
    <mergeCell ref="C161:I161"/>
    <mergeCell ref="J161:L161"/>
    <mergeCell ref="AL163:AO163"/>
    <mergeCell ref="A164:B164"/>
    <mergeCell ref="C164:I164"/>
    <mergeCell ref="J164:L164"/>
    <mergeCell ref="V164:Y164"/>
    <mergeCell ref="Z164:AB164"/>
    <mergeCell ref="AL164:AO164"/>
    <mergeCell ref="V163:Y163"/>
    <mergeCell ref="Z163:AB163"/>
    <mergeCell ref="A163:B163"/>
    <mergeCell ref="C163:I163"/>
    <mergeCell ref="J163:L163"/>
    <mergeCell ref="AL157:AO157"/>
    <mergeCell ref="A158:B158"/>
    <mergeCell ref="C158:I158"/>
    <mergeCell ref="J158:L158"/>
    <mergeCell ref="V158:Y158"/>
    <mergeCell ref="Z158:AB158"/>
    <mergeCell ref="AL158:AO158"/>
    <mergeCell ref="V157:Y157"/>
    <mergeCell ref="Z157:AB157"/>
    <mergeCell ref="A157:B157"/>
    <mergeCell ref="C157:I157"/>
    <mergeCell ref="J157:L157"/>
    <mergeCell ref="AL159:AO159"/>
    <mergeCell ref="A160:B160"/>
    <mergeCell ref="C160:I160"/>
    <mergeCell ref="J160:L160"/>
    <mergeCell ref="V160:Y160"/>
    <mergeCell ref="Z160:AB160"/>
    <mergeCell ref="AL160:AO160"/>
    <mergeCell ref="V159:Y159"/>
    <mergeCell ref="Z159:AB159"/>
    <mergeCell ref="A159:B159"/>
    <mergeCell ref="C159:I159"/>
    <mergeCell ref="J159:L159"/>
    <mergeCell ref="AL153:AO153"/>
    <mergeCell ref="A154:B154"/>
    <mergeCell ref="C154:I154"/>
    <mergeCell ref="J154:L154"/>
    <mergeCell ref="V154:Y154"/>
    <mergeCell ref="Z154:AB154"/>
    <mergeCell ref="AL154:AO154"/>
    <mergeCell ref="V153:Y153"/>
    <mergeCell ref="Z153:AB153"/>
    <mergeCell ref="A153:B153"/>
    <mergeCell ref="C153:I153"/>
    <mergeCell ref="J153:L153"/>
    <mergeCell ref="AL155:AO155"/>
    <mergeCell ref="A156:B156"/>
    <mergeCell ref="C156:I156"/>
    <mergeCell ref="J156:L156"/>
    <mergeCell ref="V156:Y156"/>
    <mergeCell ref="Z156:AB156"/>
    <mergeCell ref="AL156:AO156"/>
    <mergeCell ref="V155:Y155"/>
    <mergeCell ref="Z155:AB155"/>
    <mergeCell ref="A155:B155"/>
    <mergeCell ref="C155:I155"/>
    <mergeCell ref="J155:L155"/>
    <mergeCell ref="AL149:AO149"/>
    <mergeCell ref="A150:B150"/>
    <mergeCell ref="C150:I150"/>
    <mergeCell ref="J150:L150"/>
    <mergeCell ref="V150:Y150"/>
    <mergeCell ref="Z150:AB150"/>
    <mergeCell ref="AL150:AO150"/>
    <mergeCell ref="V149:Y149"/>
    <mergeCell ref="Z149:AB149"/>
    <mergeCell ref="A149:B149"/>
    <mergeCell ref="C149:I149"/>
    <mergeCell ref="J149:L149"/>
    <mergeCell ref="AL151:AO151"/>
    <mergeCell ref="A152:B152"/>
    <mergeCell ref="C152:I152"/>
    <mergeCell ref="J152:L152"/>
    <mergeCell ref="V152:Y152"/>
    <mergeCell ref="Z152:AB152"/>
    <mergeCell ref="AL152:AO152"/>
    <mergeCell ref="V151:Y151"/>
    <mergeCell ref="Z151:AB151"/>
    <mergeCell ref="A151:B151"/>
    <mergeCell ref="C151:I151"/>
    <mergeCell ref="J151:L151"/>
    <mergeCell ref="AL147:AO147"/>
    <mergeCell ref="A148:B148"/>
    <mergeCell ref="C148:I148"/>
    <mergeCell ref="J148:L148"/>
    <mergeCell ref="M148:O148"/>
    <mergeCell ref="P148:R148"/>
    <mergeCell ref="S148:U148"/>
    <mergeCell ref="V148:Y148"/>
    <mergeCell ref="Z148:AB148"/>
    <mergeCell ref="AC148:AE148"/>
    <mergeCell ref="AF148:AH148"/>
    <mergeCell ref="AI148:AK148"/>
    <mergeCell ref="AL148:AO148"/>
    <mergeCell ref="V147:Y147"/>
    <mergeCell ref="Z147:AB147"/>
    <mergeCell ref="A147:B147"/>
    <mergeCell ref="C147:I147"/>
    <mergeCell ref="J147:L147"/>
    <mergeCell ref="AL143:AO143"/>
    <mergeCell ref="A144:B144"/>
    <mergeCell ref="C144:I144"/>
    <mergeCell ref="J144:L144"/>
    <mergeCell ref="V144:Y144"/>
    <mergeCell ref="Z144:AB144"/>
    <mergeCell ref="AL144:AO144"/>
    <mergeCell ref="V143:Y143"/>
    <mergeCell ref="Z143:AB143"/>
    <mergeCell ref="A143:B143"/>
    <mergeCell ref="C143:I143"/>
    <mergeCell ref="J143:L143"/>
    <mergeCell ref="AL145:AO145"/>
    <mergeCell ref="A146:B146"/>
    <mergeCell ref="C146:I146"/>
    <mergeCell ref="J146:L146"/>
    <mergeCell ref="V146:Y146"/>
    <mergeCell ref="Z146:AB146"/>
    <mergeCell ref="AL146:AO146"/>
    <mergeCell ref="V145:Y145"/>
    <mergeCell ref="Z145:AB145"/>
    <mergeCell ref="A145:B145"/>
    <mergeCell ref="C145:I145"/>
    <mergeCell ref="J145:L145"/>
    <mergeCell ref="AL141:AO141"/>
    <mergeCell ref="A142:B142"/>
    <mergeCell ref="C142:I142"/>
    <mergeCell ref="J142:L142"/>
    <mergeCell ref="M142:O142"/>
    <mergeCell ref="P142:R142"/>
    <mergeCell ref="S142:U142"/>
    <mergeCell ref="V142:Y142"/>
    <mergeCell ref="Z142:AB142"/>
    <mergeCell ref="AC142:AE142"/>
    <mergeCell ref="AF142:AH142"/>
    <mergeCell ref="AI142:AK142"/>
    <mergeCell ref="AL142:AO142"/>
    <mergeCell ref="V141:Y141"/>
    <mergeCell ref="Z141:AB141"/>
    <mergeCell ref="AC141:AE141"/>
    <mergeCell ref="AF141:AH141"/>
    <mergeCell ref="AI141:AK141"/>
    <mergeCell ref="A139:D139"/>
    <mergeCell ref="F139:T139"/>
    <mergeCell ref="A141:I141"/>
    <mergeCell ref="J141:L141"/>
    <mergeCell ref="M141:O141"/>
    <mergeCell ref="P141:R141"/>
    <mergeCell ref="S141:U141"/>
    <mergeCell ref="Z76:AB76"/>
    <mergeCell ref="AC76:AE76"/>
    <mergeCell ref="AF76:AH76"/>
    <mergeCell ref="AI76:AK76"/>
    <mergeCell ref="AL76:AO76"/>
    <mergeCell ref="Z75:AB75"/>
    <mergeCell ref="AC75:AE75"/>
    <mergeCell ref="AF75:AH75"/>
    <mergeCell ref="AI75:AK75"/>
    <mergeCell ref="AL75:AO75"/>
    <mergeCell ref="V75:Y75"/>
    <mergeCell ref="V76:Y76"/>
    <mergeCell ref="V77:Y77"/>
    <mergeCell ref="AF113:AH113"/>
    <mergeCell ref="AI113:AK113"/>
    <mergeCell ref="AL113:AO113"/>
    <mergeCell ref="S113:U113"/>
    <mergeCell ref="V113:Y113"/>
    <mergeCell ref="Z113:AB113"/>
    <mergeCell ref="AC113:AE113"/>
    <mergeCell ref="A113:B113"/>
    <mergeCell ref="C113:I113"/>
    <mergeCell ref="J113:L113"/>
    <mergeCell ref="M113:O113"/>
    <mergeCell ref="P113:R113"/>
    <mergeCell ref="Z74:AB74"/>
    <mergeCell ref="AC74:AE74"/>
    <mergeCell ref="AF74:AH74"/>
    <mergeCell ref="AI74:AK74"/>
    <mergeCell ref="AL74:AO74"/>
    <mergeCell ref="Z73:AB73"/>
    <mergeCell ref="AC73:AE73"/>
    <mergeCell ref="AF73:AH73"/>
    <mergeCell ref="AI73:AK73"/>
    <mergeCell ref="AL73:AO73"/>
    <mergeCell ref="AK4:AM4"/>
    <mergeCell ref="Z72:AB72"/>
    <mergeCell ref="AC72:AE72"/>
    <mergeCell ref="AF72:AH72"/>
    <mergeCell ref="AI72:AK72"/>
    <mergeCell ref="AL72:AO72"/>
    <mergeCell ref="V73:Y73"/>
    <mergeCell ref="V74:Y74"/>
    <mergeCell ref="AH42:AJ42"/>
    <mergeCell ref="AK42:AM42"/>
    <mergeCell ref="AN42:AP42"/>
    <mergeCell ref="AH40:AJ40"/>
    <mergeCell ref="AK40:AM40"/>
    <mergeCell ref="AN40:AP40"/>
    <mergeCell ref="AH38:AJ38"/>
    <mergeCell ref="AK38:AM38"/>
    <mergeCell ref="AN38:AP38"/>
    <mergeCell ref="AH36:AJ36"/>
    <mergeCell ref="AK36:AM36"/>
    <mergeCell ref="AN36:AP36"/>
    <mergeCell ref="AH34:AJ34"/>
    <mergeCell ref="AK34:AM34"/>
    <mergeCell ref="AF112:AH112"/>
    <mergeCell ref="AI112:AK112"/>
    <mergeCell ref="AL112:AO112"/>
    <mergeCell ref="S112:U112"/>
    <mergeCell ref="V112:Y112"/>
    <mergeCell ref="Z112:AB112"/>
    <mergeCell ref="AC112:AE112"/>
    <mergeCell ref="A112:B112"/>
    <mergeCell ref="C112:I112"/>
    <mergeCell ref="J112:L112"/>
    <mergeCell ref="M112:O112"/>
    <mergeCell ref="P112:R112"/>
    <mergeCell ref="AF111:AH111"/>
    <mergeCell ref="AI111:AK111"/>
    <mergeCell ref="AL111:AO111"/>
    <mergeCell ref="S111:U111"/>
    <mergeCell ref="V111:Y111"/>
    <mergeCell ref="Z111:AB111"/>
    <mergeCell ref="AC111:AE111"/>
    <mergeCell ref="A111:B111"/>
    <mergeCell ref="C111:I111"/>
    <mergeCell ref="J111:L111"/>
    <mergeCell ref="M111:O111"/>
    <mergeCell ref="P111:R111"/>
    <mergeCell ref="AF110:AH110"/>
    <mergeCell ref="AI110:AK110"/>
    <mergeCell ref="AL110:AO110"/>
    <mergeCell ref="S110:U110"/>
    <mergeCell ref="V110:Y110"/>
    <mergeCell ref="Z110:AB110"/>
    <mergeCell ref="AC110:AE110"/>
    <mergeCell ref="A110:B110"/>
    <mergeCell ref="C110:I110"/>
    <mergeCell ref="J110:L110"/>
    <mergeCell ref="M110:O110"/>
    <mergeCell ref="P110:R110"/>
    <mergeCell ref="AF109:AH109"/>
    <mergeCell ref="AI109:AK109"/>
    <mergeCell ref="AL109:AO109"/>
    <mergeCell ref="S109:U109"/>
    <mergeCell ref="V109:Y109"/>
    <mergeCell ref="Z109:AB109"/>
    <mergeCell ref="AC109:AE109"/>
    <mergeCell ref="A109:B109"/>
    <mergeCell ref="C109:I109"/>
    <mergeCell ref="J109:L109"/>
    <mergeCell ref="M109:O109"/>
    <mergeCell ref="P109:R109"/>
    <mergeCell ref="AF108:AH108"/>
    <mergeCell ref="AI108:AK108"/>
    <mergeCell ref="AL108:AO108"/>
    <mergeCell ref="S108:U108"/>
    <mergeCell ref="V108:Y108"/>
    <mergeCell ref="Z108:AB108"/>
    <mergeCell ref="AC108:AE108"/>
    <mergeCell ref="A108:B108"/>
    <mergeCell ref="C108:I108"/>
    <mergeCell ref="J108:L108"/>
    <mergeCell ref="M108:O108"/>
    <mergeCell ref="P108:R108"/>
    <mergeCell ref="AF107:AH107"/>
    <mergeCell ref="AI107:AK107"/>
    <mergeCell ref="AL107:AO107"/>
    <mergeCell ref="S107:U107"/>
    <mergeCell ref="V107:Y107"/>
    <mergeCell ref="Z107:AB107"/>
    <mergeCell ref="AC107:AE107"/>
    <mergeCell ref="A107:B107"/>
    <mergeCell ref="C107:I107"/>
    <mergeCell ref="J107:L107"/>
    <mergeCell ref="M107:O107"/>
    <mergeCell ref="P107:R107"/>
    <mergeCell ref="AF106:AH106"/>
    <mergeCell ref="AI106:AK106"/>
    <mergeCell ref="AL106:AO106"/>
    <mergeCell ref="S106:U106"/>
    <mergeCell ref="V106:Y106"/>
    <mergeCell ref="Z106:AB106"/>
    <mergeCell ref="AC106:AE106"/>
    <mergeCell ref="A106:B106"/>
    <mergeCell ref="C106:I106"/>
    <mergeCell ref="J106:L106"/>
    <mergeCell ref="M106:O106"/>
    <mergeCell ref="P106:R106"/>
    <mergeCell ref="AF105:AH105"/>
    <mergeCell ref="AI105:AK105"/>
    <mergeCell ref="AL105:AO105"/>
    <mergeCell ref="S105:U105"/>
    <mergeCell ref="V105:Y105"/>
    <mergeCell ref="Z105:AB105"/>
    <mergeCell ref="AC105:AE105"/>
    <mergeCell ref="A105:B105"/>
    <mergeCell ref="C105:I105"/>
    <mergeCell ref="J105:L105"/>
    <mergeCell ref="M105:O105"/>
    <mergeCell ref="P105:R105"/>
    <mergeCell ref="AF104:AH104"/>
    <mergeCell ref="AI104:AK104"/>
    <mergeCell ref="AL104:AO104"/>
    <mergeCell ref="S104:U104"/>
    <mergeCell ref="V104:Y104"/>
    <mergeCell ref="Z104:AB104"/>
    <mergeCell ref="AC104:AE104"/>
    <mergeCell ref="A104:B104"/>
    <mergeCell ref="C104:I104"/>
    <mergeCell ref="J104:L104"/>
    <mergeCell ref="M104:O104"/>
    <mergeCell ref="P104:R104"/>
    <mergeCell ref="AF103:AH103"/>
    <mergeCell ref="AI103:AK103"/>
    <mergeCell ref="AL103:AO103"/>
    <mergeCell ref="S103:U103"/>
    <mergeCell ref="V103:Y103"/>
    <mergeCell ref="Z103:AB103"/>
    <mergeCell ref="AC103:AE103"/>
    <mergeCell ref="A103:B103"/>
    <mergeCell ref="C103:I103"/>
    <mergeCell ref="J103:L103"/>
    <mergeCell ref="M103:O103"/>
    <mergeCell ref="P103:R103"/>
    <mergeCell ref="AF102:AH102"/>
    <mergeCell ref="AI102:AK102"/>
    <mergeCell ref="AL102:AO102"/>
    <mergeCell ref="S102:U102"/>
    <mergeCell ref="V102:Y102"/>
    <mergeCell ref="Z102:AB102"/>
    <mergeCell ref="AC102:AE102"/>
    <mergeCell ref="A102:B102"/>
    <mergeCell ref="C102:I102"/>
    <mergeCell ref="J102:L102"/>
    <mergeCell ref="M102:O102"/>
    <mergeCell ref="P102:R102"/>
    <mergeCell ref="AF101:AH101"/>
    <mergeCell ref="AI101:AK101"/>
    <mergeCell ref="AL101:AO101"/>
    <mergeCell ref="S101:U101"/>
    <mergeCell ref="V101:Y101"/>
    <mergeCell ref="Z101:AB101"/>
    <mergeCell ref="AC101:AE101"/>
    <mergeCell ref="A101:B101"/>
    <mergeCell ref="C101:I101"/>
    <mergeCell ref="J101:L101"/>
    <mergeCell ref="M101:O101"/>
    <mergeCell ref="P101:R101"/>
    <mergeCell ref="AF100:AH100"/>
    <mergeCell ref="AI100:AK100"/>
    <mergeCell ref="AL100:AO100"/>
    <mergeCell ref="S100:U100"/>
    <mergeCell ref="V100:Y100"/>
    <mergeCell ref="Z100:AB100"/>
    <mergeCell ref="AC100:AE100"/>
    <mergeCell ref="A100:B100"/>
    <mergeCell ref="C100:I100"/>
    <mergeCell ref="J100:L100"/>
    <mergeCell ref="M100:O100"/>
    <mergeCell ref="P100:R100"/>
    <mergeCell ref="AF99:AH99"/>
    <mergeCell ref="AI99:AK99"/>
    <mergeCell ref="AL99:AO99"/>
    <mergeCell ref="S99:U99"/>
    <mergeCell ref="V99:Y99"/>
    <mergeCell ref="Z99:AB99"/>
    <mergeCell ref="AC99:AE99"/>
    <mergeCell ref="A99:B99"/>
    <mergeCell ref="C99:I99"/>
    <mergeCell ref="J99:L99"/>
    <mergeCell ref="M99:O99"/>
    <mergeCell ref="P99:R99"/>
    <mergeCell ref="AF98:AH98"/>
    <mergeCell ref="AI98:AK98"/>
    <mergeCell ref="AL98:AO98"/>
    <mergeCell ref="S98:U98"/>
    <mergeCell ref="V98:Y98"/>
    <mergeCell ref="Z98:AB98"/>
    <mergeCell ref="AC98:AE98"/>
    <mergeCell ref="A98:B98"/>
    <mergeCell ref="C98:I98"/>
    <mergeCell ref="J98:L98"/>
    <mergeCell ref="M98:O98"/>
    <mergeCell ref="P98:R98"/>
    <mergeCell ref="AF97:AH97"/>
    <mergeCell ref="AI97:AK97"/>
    <mergeCell ref="AL97:AO97"/>
    <mergeCell ref="S97:U97"/>
    <mergeCell ref="V97:Y97"/>
    <mergeCell ref="Z97:AB97"/>
    <mergeCell ref="AC97:AE97"/>
    <mergeCell ref="A97:B97"/>
    <mergeCell ref="C97:I97"/>
    <mergeCell ref="J97:L97"/>
    <mergeCell ref="M97:O97"/>
    <mergeCell ref="P97:R97"/>
    <mergeCell ref="AF96:AH96"/>
    <mergeCell ref="AI96:AK96"/>
    <mergeCell ref="AL96:AO96"/>
    <mergeCell ref="S96:U96"/>
    <mergeCell ref="V96:Y96"/>
    <mergeCell ref="Z96:AB96"/>
    <mergeCell ref="AC96:AE96"/>
    <mergeCell ref="A96:B96"/>
    <mergeCell ref="C96:I96"/>
    <mergeCell ref="J96:L96"/>
    <mergeCell ref="M96:O96"/>
    <mergeCell ref="P96:R96"/>
    <mergeCell ref="AF95:AH95"/>
    <mergeCell ref="AI95:AK95"/>
    <mergeCell ref="AL95:AO95"/>
    <mergeCell ref="S95:U95"/>
    <mergeCell ref="V95:Y95"/>
    <mergeCell ref="Z95:AB95"/>
    <mergeCell ref="AC95:AE95"/>
    <mergeCell ref="A95:B95"/>
    <mergeCell ref="C95:I95"/>
    <mergeCell ref="J95:L95"/>
    <mergeCell ref="M95:O95"/>
    <mergeCell ref="P95:R95"/>
    <mergeCell ref="AF94:AH94"/>
    <mergeCell ref="AI94:AK94"/>
    <mergeCell ref="AL94:AO94"/>
    <mergeCell ref="S94:U94"/>
    <mergeCell ref="V94:Y94"/>
    <mergeCell ref="Z94:AB94"/>
    <mergeCell ref="AC94:AE94"/>
    <mergeCell ref="A94:B94"/>
    <mergeCell ref="C94:I94"/>
    <mergeCell ref="J94:L94"/>
    <mergeCell ref="M94:O94"/>
    <mergeCell ref="P94:R94"/>
    <mergeCell ref="AF93:AH93"/>
    <mergeCell ref="AI93:AK93"/>
    <mergeCell ref="AL93:AO93"/>
    <mergeCell ref="S93:U93"/>
    <mergeCell ref="V93:Y93"/>
    <mergeCell ref="Z93:AB93"/>
    <mergeCell ref="AC93:AE93"/>
    <mergeCell ref="A93:B93"/>
    <mergeCell ref="C93:I93"/>
    <mergeCell ref="J93:L93"/>
    <mergeCell ref="M93:O93"/>
    <mergeCell ref="P93:R93"/>
    <mergeCell ref="AF92:AH92"/>
    <mergeCell ref="AI92:AK92"/>
    <mergeCell ref="AL92:AO92"/>
    <mergeCell ref="S92:U92"/>
    <mergeCell ref="V92:Y92"/>
    <mergeCell ref="Z92:AB92"/>
    <mergeCell ref="AC92:AE92"/>
    <mergeCell ref="A92:B92"/>
    <mergeCell ref="C92:I92"/>
    <mergeCell ref="J92:L92"/>
    <mergeCell ref="M92:O92"/>
    <mergeCell ref="P92:R92"/>
    <mergeCell ref="AF91:AH91"/>
    <mergeCell ref="AI91:AK91"/>
    <mergeCell ref="AL91:AO91"/>
    <mergeCell ref="S91:U91"/>
    <mergeCell ref="V91:Y91"/>
    <mergeCell ref="Z91:AB91"/>
    <mergeCell ref="AC91:AE91"/>
    <mergeCell ref="A91:B91"/>
    <mergeCell ref="C91:I91"/>
    <mergeCell ref="J91:L91"/>
    <mergeCell ref="M91:O91"/>
    <mergeCell ref="P91:R91"/>
    <mergeCell ref="AF90:AH90"/>
    <mergeCell ref="AI90:AK90"/>
    <mergeCell ref="AL90:AO90"/>
    <mergeCell ref="S90:U90"/>
    <mergeCell ref="V90:Y90"/>
    <mergeCell ref="Z90:AB90"/>
    <mergeCell ref="AC90:AE90"/>
    <mergeCell ref="A90:B90"/>
    <mergeCell ref="C90:I90"/>
    <mergeCell ref="J90:L90"/>
    <mergeCell ref="M90:O90"/>
    <mergeCell ref="P90:R90"/>
    <mergeCell ref="AF89:AH89"/>
    <mergeCell ref="AI89:AK89"/>
    <mergeCell ref="AL89:AO89"/>
    <mergeCell ref="S89:U89"/>
    <mergeCell ref="V89:Y89"/>
    <mergeCell ref="Z89:AB89"/>
    <mergeCell ref="AC89:AE89"/>
    <mergeCell ref="A89:B89"/>
    <mergeCell ref="C89:I89"/>
    <mergeCell ref="J89:L89"/>
    <mergeCell ref="M89:O89"/>
    <mergeCell ref="P89:R89"/>
    <mergeCell ref="AF88:AH88"/>
    <mergeCell ref="AI88:AK88"/>
    <mergeCell ref="AL88:AO88"/>
    <mergeCell ref="S88:U88"/>
    <mergeCell ref="V88:Y88"/>
    <mergeCell ref="Z88:AB88"/>
    <mergeCell ref="AC88:AE88"/>
    <mergeCell ref="A88:B88"/>
    <mergeCell ref="C88:I88"/>
    <mergeCell ref="J88:L88"/>
    <mergeCell ref="M88:O88"/>
    <mergeCell ref="P88:R88"/>
    <mergeCell ref="AF87:AH87"/>
    <mergeCell ref="AI87:AK87"/>
    <mergeCell ref="AL87:AO87"/>
    <mergeCell ref="S87:U87"/>
    <mergeCell ref="V87:Y87"/>
    <mergeCell ref="Z87:AB87"/>
    <mergeCell ref="AC87:AE87"/>
    <mergeCell ref="A87:B87"/>
    <mergeCell ref="C87:I87"/>
    <mergeCell ref="J87:L87"/>
    <mergeCell ref="M87:O87"/>
    <mergeCell ref="P87:R87"/>
    <mergeCell ref="AF86:AH86"/>
    <mergeCell ref="AI86:AK86"/>
    <mergeCell ref="AL86:AO86"/>
    <mergeCell ref="S86:U86"/>
    <mergeCell ref="V86:Y86"/>
    <mergeCell ref="Z86:AB86"/>
    <mergeCell ref="AC86:AE86"/>
    <mergeCell ref="A86:B86"/>
    <mergeCell ref="C86:I86"/>
    <mergeCell ref="J86:L86"/>
    <mergeCell ref="M86:O86"/>
    <mergeCell ref="P86:R86"/>
    <mergeCell ref="AF85:AH85"/>
    <mergeCell ref="AI85:AK85"/>
    <mergeCell ref="AL85:AO85"/>
    <mergeCell ref="S85:U85"/>
    <mergeCell ref="V85:Y85"/>
    <mergeCell ref="Z85:AB85"/>
    <mergeCell ref="AC85:AE85"/>
    <mergeCell ref="A85:B85"/>
    <mergeCell ref="C85:I85"/>
    <mergeCell ref="J85:L85"/>
    <mergeCell ref="M85:O85"/>
    <mergeCell ref="P85:R85"/>
    <mergeCell ref="AF84:AH84"/>
    <mergeCell ref="AI84:AK84"/>
    <mergeCell ref="AL84:AO84"/>
    <mergeCell ref="S84:U84"/>
    <mergeCell ref="V84:Y84"/>
    <mergeCell ref="Z84:AB84"/>
    <mergeCell ref="AC84:AE84"/>
    <mergeCell ref="A84:B84"/>
    <mergeCell ref="C84:I84"/>
    <mergeCell ref="J84:L84"/>
    <mergeCell ref="M84:O84"/>
    <mergeCell ref="P84:R84"/>
    <mergeCell ref="AF83:AH83"/>
    <mergeCell ref="AI83:AK83"/>
    <mergeCell ref="AL83:AO83"/>
    <mergeCell ref="S83:U83"/>
    <mergeCell ref="V83:Y83"/>
    <mergeCell ref="Z83:AB83"/>
    <mergeCell ref="AC83:AE83"/>
    <mergeCell ref="A83:B83"/>
    <mergeCell ref="C83:I83"/>
    <mergeCell ref="J83:L83"/>
    <mergeCell ref="M83:O83"/>
    <mergeCell ref="P83:R83"/>
    <mergeCell ref="AF82:AH82"/>
    <mergeCell ref="AI82:AK82"/>
    <mergeCell ref="AL82:AO82"/>
    <mergeCell ref="S82:U82"/>
    <mergeCell ref="V82:Y82"/>
    <mergeCell ref="Z82:AB82"/>
    <mergeCell ref="AC82:AE82"/>
    <mergeCell ref="A82:B82"/>
    <mergeCell ref="C82:I82"/>
    <mergeCell ref="J82:L82"/>
    <mergeCell ref="M82:O82"/>
    <mergeCell ref="P82:R82"/>
    <mergeCell ref="AF81:AH81"/>
    <mergeCell ref="AI81:AK81"/>
    <mergeCell ref="AL81:AO81"/>
    <mergeCell ref="S81:U81"/>
    <mergeCell ref="V81:Y81"/>
    <mergeCell ref="Z81:AB81"/>
    <mergeCell ref="AC81:AE81"/>
    <mergeCell ref="A81:B81"/>
    <mergeCell ref="C81:I81"/>
    <mergeCell ref="J81:L81"/>
    <mergeCell ref="M81:O81"/>
    <mergeCell ref="P81:R81"/>
    <mergeCell ref="AF80:AH80"/>
    <mergeCell ref="AI80:AK80"/>
    <mergeCell ref="AL80:AO80"/>
    <mergeCell ref="S80:U80"/>
    <mergeCell ref="V80:Y80"/>
    <mergeCell ref="Z80:AB80"/>
    <mergeCell ref="AC80:AE80"/>
    <mergeCell ref="A80:B80"/>
    <mergeCell ref="C80:I80"/>
    <mergeCell ref="J80:L80"/>
    <mergeCell ref="M80:O80"/>
    <mergeCell ref="P80:R80"/>
    <mergeCell ref="AF79:AH79"/>
    <mergeCell ref="AI79:AK79"/>
    <mergeCell ref="AL79:AO79"/>
    <mergeCell ref="S79:U79"/>
    <mergeCell ref="V79:Y79"/>
    <mergeCell ref="Z79:AB79"/>
    <mergeCell ref="AC79:AE79"/>
    <mergeCell ref="A79:B79"/>
    <mergeCell ref="C79:I79"/>
    <mergeCell ref="J79:L79"/>
    <mergeCell ref="M79:O79"/>
    <mergeCell ref="P79:R79"/>
    <mergeCell ref="AF78:AH78"/>
    <mergeCell ref="AI78:AK78"/>
    <mergeCell ref="AL78:AO78"/>
    <mergeCell ref="S78:U78"/>
    <mergeCell ref="V78:Y78"/>
    <mergeCell ref="Z78:AB78"/>
    <mergeCell ref="AC78:AE78"/>
    <mergeCell ref="A78:B78"/>
    <mergeCell ref="C78:I78"/>
    <mergeCell ref="J78:L78"/>
    <mergeCell ref="M78:O78"/>
    <mergeCell ref="P78:R78"/>
    <mergeCell ref="AF77:AH77"/>
    <mergeCell ref="AI77:AK77"/>
    <mergeCell ref="AL77:AO77"/>
    <mergeCell ref="S77:U77"/>
    <mergeCell ref="Z77:AB77"/>
    <mergeCell ref="AC77:AE77"/>
    <mergeCell ref="A77:B77"/>
    <mergeCell ref="C77:I77"/>
    <mergeCell ref="J77:L77"/>
    <mergeCell ref="M77:O77"/>
    <mergeCell ref="P77:R77"/>
    <mergeCell ref="A76:B76"/>
    <mergeCell ref="C76:I76"/>
    <mergeCell ref="J76:L76"/>
    <mergeCell ref="M76:O76"/>
    <mergeCell ref="P76:R76"/>
    <mergeCell ref="S76:U76"/>
    <mergeCell ref="A75:B75"/>
    <mergeCell ref="C75:I75"/>
    <mergeCell ref="J75:L75"/>
    <mergeCell ref="M75:O75"/>
    <mergeCell ref="P75:R75"/>
    <mergeCell ref="S75:U75"/>
    <mergeCell ref="A74:B74"/>
    <mergeCell ref="C74:I74"/>
    <mergeCell ref="J74:L74"/>
    <mergeCell ref="M74:O74"/>
    <mergeCell ref="P74:R74"/>
    <mergeCell ref="S74:U74"/>
    <mergeCell ref="A73:B73"/>
    <mergeCell ref="C73:I73"/>
    <mergeCell ref="J73:L73"/>
    <mergeCell ref="M73:O73"/>
    <mergeCell ref="P73:R73"/>
    <mergeCell ref="S73:U73"/>
    <mergeCell ref="V72:Y72"/>
    <mergeCell ref="A70:D70"/>
    <mergeCell ref="A72:I72"/>
    <mergeCell ref="J72:L72"/>
    <mergeCell ref="M72:O72"/>
    <mergeCell ref="P72:R72"/>
    <mergeCell ref="S72:U72"/>
    <mergeCell ref="F70:T70"/>
    <mergeCell ref="AH44:AJ44"/>
    <mergeCell ref="AK44:AM44"/>
    <mergeCell ref="AN44:AP44"/>
    <mergeCell ref="AQ44:AS44"/>
    <mergeCell ref="AT44:AW44"/>
    <mergeCell ref="S44:U44"/>
    <mergeCell ref="V44:X44"/>
    <mergeCell ref="Y44:AA44"/>
    <mergeCell ref="AB44:AD44"/>
    <mergeCell ref="AE44:AG44"/>
    <mergeCell ref="A44:B44"/>
    <mergeCell ref="C44:I44"/>
    <mergeCell ref="J44:L44"/>
    <mergeCell ref="M44:O44"/>
    <mergeCell ref="P44:R44"/>
    <mergeCell ref="AH43:AJ43"/>
    <mergeCell ref="AK43:AM43"/>
    <mergeCell ref="AN43:AP43"/>
    <mergeCell ref="AQ43:AS43"/>
    <mergeCell ref="AT43:AW43"/>
    <mergeCell ref="S43:U43"/>
    <mergeCell ref="V43:X43"/>
    <mergeCell ref="Y43:AA43"/>
    <mergeCell ref="AB43:AD43"/>
    <mergeCell ref="AE43:AG43"/>
    <mergeCell ref="A43:B43"/>
    <mergeCell ref="C43:I43"/>
    <mergeCell ref="J43:L43"/>
    <mergeCell ref="M43:O43"/>
    <mergeCell ref="P43:R43"/>
    <mergeCell ref="AQ42:AS42"/>
    <mergeCell ref="AT42:AW42"/>
    <mergeCell ref="S42:U42"/>
    <mergeCell ref="V42:X42"/>
    <mergeCell ref="Y42:AA42"/>
    <mergeCell ref="AB42:AD42"/>
    <mergeCell ref="AE42:AG42"/>
    <mergeCell ref="A42:B42"/>
    <mergeCell ref="C42:I42"/>
    <mergeCell ref="J42:L42"/>
    <mergeCell ref="M42:O42"/>
    <mergeCell ref="P42:R42"/>
    <mergeCell ref="AH41:AJ41"/>
    <mergeCell ref="AK41:AM41"/>
    <mergeCell ref="AN41:AP41"/>
    <mergeCell ref="AQ41:AS41"/>
    <mergeCell ref="AT41:AW41"/>
    <mergeCell ref="S41:U41"/>
    <mergeCell ref="V41:X41"/>
    <mergeCell ref="Y41:AA41"/>
    <mergeCell ref="AB41:AD41"/>
    <mergeCell ref="AE41:AG41"/>
    <mergeCell ref="A41:B41"/>
    <mergeCell ref="C41:I41"/>
    <mergeCell ref="J41:L41"/>
    <mergeCell ref="M41:O41"/>
    <mergeCell ref="P41:R41"/>
    <mergeCell ref="AQ40:AS40"/>
    <mergeCell ref="AT40:AW40"/>
    <mergeCell ref="S40:U40"/>
    <mergeCell ref="V40:X40"/>
    <mergeCell ref="Y40:AA40"/>
    <mergeCell ref="AB40:AD40"/>
    <mergeCell ref="AE40:AG40"/>
    <mergeCell ref="A40:B40"/>
    <mergeCell ref="C40:I40"/>
    <mergeCell ref="J40:L40"/>
    <mergeCell ref="M40:O40"/>
    <mergeCell ref="P40:R40"/>
    <mergeCell ref="AH39:AJ39"/>
    <mergeCell ref="AK39:AM39"/>
    <mergeCell ref="AN39:AP39"/>
    <mergeCell ref="AQ39:AS39"/>
    <mergeCell ref="AT39:AW39"/>
    <mergeCell ref="S39:U39"/>
    <mergeCell ref="V39:X39"/>
    <mergeCell ref="Y39:AA39"/>
    <mergeCell ref="AB39:AD39"/>
    <mergeCell ref="AE39:AG39"/>
    <mergeCell ref="A39:B39"/>
    <mergeCell ref="C39:I39"/>
    <mergeCell ref="J39:L39"/>
    <mergeCell ref="M39:O39"/>
    <mergeCell ref="P39:R39"/>
    <mergeCell ref="AQ38:AS38"/>
    <mergeCell ref="AT38:AW38"/>
    <mergeCell ref="S38:U38"/>
    <mergeCell ref="V38:X38"/>
    <mergeCell ref="Y38:AA38"/>
    <mergeCell ref="AB38:AD38"/>
    <mergeCell ref="AE38:AG38"/>
    <mergeCell ref="A38:B38"/>
    <mergeCell ref="C38:I38"/>
    <mergeCell ref="J38:L38"/>
    <mergeCell ref="M38:O38"/>
    <mergeCell ref="P38:R38"/>
    <mergeCell ref="AH37:AJ37"/>
    <mergeCell ref="AK37:AM37"/>
    <mergeCell ref="AN37:AP37"/>
    <mergeCell ref="AQ37:AS37"/>
    <mergeCell ref="AT37:AW37"/>
    <mergeCell ref="S37:U37"/>
    <mergeCell ref="V37:X37"/>
    <mergeCell ref="Y37:AA37"/>
    <mergeCell ref="AB37:AD37"/>
    <mergeCell ref="AE37:AG37"/>
    <mergeCell ref="A37:B37"/>
    <mergeCell ref="C37:I37"/>
    <mergeCell ref="J37:L37"/>
    <mergeCell ref="M37:O37"/>
    <mergeCell ref="P37:R37"/>
    <mergeCell ref="AQ36:AS36"/>
    <mergeCell ref="AT36:AW36"/>
    <mergeCell ref="S36:U36"/>
    <mergeCell ref="V36:X36"/>
    <mergeCell ref="Y36:AA36"/>
    <mergeCell ref="AB36:AD36"/>
    <mergeCell ref="AE36:AG36"/>
    <mergeCell ref="A36:B36"/>
    <mergeCell ref="C36:I36"/>
    <mergeCell ref="J36:L36"/>
    <mergeCell ref="M36:O36"/>
    <mergeCell ref="P36:R36"/>
    <mergeCell ref="AH35:AJ35"/>
    <mergeCell ref="AK35:AM35"/>
    <mergeCell ref="AN35:AP35"/>
    <mergeCell ref="AQ35:AS35"/>
    <mergeCell ref="AT35:AW35"/>
    <mergeCell ref="S35:U35"/>
    <mergeCell ref="V35:X35"/>
    <mergeCell ref="Y35:AA35"/>
    <mergeCell ref="AB35:AD35"/>
    <mergeCell ref="AE35:AG35"/>
    <mergeCell ref="A35:B35"/>
    <mergeCell ref="C35:I35"/>
    <mergeCell ref="J35:L35"/>
    <mergeCell ref="M35:O35"/>
    <mergeCell ref="P35:R35"/>
    <mergeCell ref="AN34:AP34"/>
    <mergeCell ref="AQ34:AS34"/>
    <mergeCell ref="AT34:AW34"/>
    <mergeCell ref="S34:U34"/>
    <mergeCell ref="V34:X34"/>
    <mergeCell ref="Y34:AA34"/>
    <mergeCell ref="AB34:AD34"/>
    <mergeCell ref="AE34:AG34"/>
    <mergeCell ref="A34:B34"/>
    <mergeCell ref="C34:I34"/>
    <mergeCell ref="J34:L34"/>
    <mergeCell ref="M34:O34"/>
    <mergeCell ref="P34:R34"/>
    <mergeCell ref="AH33:AJ33"/>
    <mergeCell ref="AK33:AM33"/>
    <mergeCell ref="AN33:AP33"/>
    <mergeCell ref="AQ33:AS33"/>
    <mergeCell ref="AT33:AW33"/>
    <mergeCell ref="S33:U33"/>
    <mergeCell ref="V33:X33"/>
    <mergeCell ref="Y33:AA33"/>
    <mergeCell ref="AB33:AD33"/>
    <mergeCell ref="AE33:AG33"/>
    <mergeCell ref="A33:B33"/>
    <mergeCell ref="C33:I33"/>
    <mergeCell ref="J33:L33"/>
    <mergeCell ref="M33:O33"/>
    <mergeCell ref="P33:R33"/>
    <mergeCell ref="AH32:AJ32"/>
    <mergeCell ref="AK32:AM32"/>
    <mergeCell ref="AN32:AP32"/>
    <mergeCell ref="AQ32:AS32"/>
    <mergeCell ref="AT32:AW32"/>
    <mergeCell ref="S32:U32"/>
    <mergeCell ref="V32:X32"/>
    <mergeCell ref="Y32:AA32"/>
    <mergeCell ref="AB32:AD32"/>
    <mergeCell ref="AE32:AG32"/>
    <mergeCell ref="A32:B32"/>
    <mergeCell ref="C32:I32"/>
    <mergeCell ref="J32:L32"/>
    <mergeCell ref="M32:O32"/>
    <mergeCell ref="P32:R32"/>
    <mergeCell ref="AH31:AJ31"/>
    <mergeCell ref="AK31:AM31"/>
    <mergeCell ref="AN31:AP31"/>
    <mergeCell ref="AQ31:AS31"/>
    <mergeCell ref="AT31:AW31"/>
    <mergeCell ref="S31:U31"/>
    <mergeCell ref="V31:X31"/>
    <mergeCell ref="Y31:AA31"/>
    <mergeCell ref="AB31:AD31"/>
    <mergeCell ref="AE31:AG31"/>
    <mergeCell ref="A31:B31"/>
    <mergeCell ref="C31:I31"/>
    <mergeCell ref="J31:L31"/>
    <mergeCell ref="M31:O31"/>
    <mergeCell ref="P31:R31"/>
    <mergeCell ref="AH30:AJ30"/>
    <mergeCell ref="AK30:AM30"/>
    <mergeCell ref="AN30:AP30"/>
    <mergeCell ref="AQ30:AS30"/>
    <mergeCell ref="AT30:AW30"/>
    <mergeCell ref="S30:U30"/>
    <mergeCell ref="V30:X30"/>
    <mergeCell ref="Y30:AA30"/>
    <mergeCell ref="AB30:AD30"/>
    <mergeCell ref="AE30:AG30"/>
    <mergeCell ref="A30:B30"/>
    <mergeCell ref="C30:I30"/>
    <mergeCell ref="J30:L30"/>
    <mergeCell ref="M30:O30"/>
    <mergeCell ref="P30:R30"/>
    <mergeCell ref="AH29:AJ29"/>
    <mergeCell ref="AK29:AM29"/>
    <mergeCell ref="AN29:AP29"/>
    <mergeCell ref="AQ29:AS29"/>
    <mergeCell ref="AT29:AW29"/>
    <mergeCell ref="S29:U29"/>
    <mergeCell ref="V29:X29"/>
    <mergeCell ref="Y29:AA29"/>
    <mergeCell ref="AB29:AD29"/>
    <mergeCell ref="AE29:AG29"/>
    <mergeCell ref="A29:B29"/>
    <mergeCell ref="C29:I29"/>
    <mergeCell ref="J29:L29"/>
    <mergeCell ref="M29:O29"/>
    <mergeCell ref="P29:R29"/>
    <mergeCell ref="AH28:AJ28"/>
    <mergeCell ref="AK28:AM28"/>
    <mergeCell ref="AN28:AP28"/>
    <mergeCell ref="AQ28:AS28"/>
    <mergeCell ref="AT28:AW28"/>
    <mergeCell ref="S28:U28"/>
    <mergeCell ref="V28:X28"/>
    <mergeCell ref="Y28:AA28"/>
    <mergeCell ref="AB28:AD28"/>
    <mergeCell ref="AE28:AG28"/>
    <mergeCell ref="A28:B28"/>
    <mergeCell ref="C28:I28"/>
    <mergeCell ref="J28:L28"/>
    <mergeCell ref="M28:O28"/>
    <mergeCell ref="P28:R28"/>
    <mergeCell ref="AH27:AJ27"/>
    <mergeCell ref="AK27:AM27"/>
    <mergeCell ref="AN27:AP27"/>
    <mergeCell ref="AQ27:AS27"/>
    <mergeCell ref="AT27:AW27"/>
    <mergeCell ref="S27:U27"/>
    <mergeCell ref="V27:X27"/>
    <mergeCell ref="Y27:AA27"/>
    <mergeCell ref="AB27:AD27"/>
    <mergeCell ref="AE27:AG27"/>
    <mergeCell ref="A27:B27"/>
    <mergeCell ref="C27:I27"/>
    <mergeCell ref="J27:L27"/>
    <mergeCell ref="M27:O27"/>
    <mergeCell ref="P27:R27"/>
    <mergeCell ref="AH26:AJ26"/>
    <mergeCell ref="AK26:AM26"/>
    <mergeCell ref="AN26:AP26"/>
    <mergeCell ref="AQ26:AS26"/>
    <mergeCell ref="AT26:AW26"/>
    <mergeCell ref="S26:U26"/>
    <mergeCell ref="V26:X26"/>
    <mergeCell ref="Y26:AA26"/>
    <mergeCell ref="AB26:AD26"/>
    <mergeCell ref="AE26:AG26"/>
    <mergeCell ref="A26:B26"/>
    <mergeCell ref="C26:I26"/>
    <mergeCell ref="J26:L26"/>
    <mergeCell ref="M26:O26"/>
    <mergeCell ref="P26:R26"/>
    <mergeCell ref="AH25:AJ25"/>
    <mergeCell ref="AK25:AM25"/>
    <mergeCell ref="AN25:AP25"/>
    <mergeCell ref="AQ25:AS25"/>
    <mergeCell ref="AT25:AW25"/>
    <mergeCell ref="S25:U25"/>
    <mergeCell ref="V25:X25"/>
    <mergeCell ref="Y25:AA25"/>
    <mergeCell ref="AB25:AD25"/>
    <mergeCell ref="AE25:AG25"/>
    <mergeCell ref="A25:B25"/>
    <mergeCell ref="C25:I25"/>
    <mergeCell ref="J25:L25"/>
    <mergeCell ref="M25:O25"/>
    <mergeCell ref="P25:R25"/>
    <mergeCell ref="AH24:AJ24"/>
    <mergeCell ref="AK24:AM24"/>
    <mergeCell ref="AN24:AP24"/>
    <mergeCell ref="AQ24:AS24"/>
    <mergeCell ref="AT24:AW24"/>
    <mergeCell ref="S24:U24"/>
    <mergeCell ref="V24:X24"/>
    <mergeCell ref="Y24:AA24"/>
    <mergeCell ref="AB24:AD24"/>
    <mergeCell ref="AE24:AG24"/>
    <mergeCell ref="A24:B24"/>
    <mergeCell ref="C24:I24"/>
    <mergeCell ref="J24:L24"/>
    <mergeCell ref="M24:O24"/>
    <mergeCell ref="P24:R24"/>
    <mergeCell ref="AH23:AJ23"/>
    <mergeCell ref="AK23:AM23"/>
    <mergeCell ref="AN23:AP23"/>
    <mergeCell ref="AQ23:AS23"/>
    <mergeCell ref="AT23:AW23"/>
    <mergeCell ref="S23:U23"/>
    <mergeCell ref="V23:X23"/>
    <mergeCell ref="Y23:AA23"/>
    <mergeCell ref="AB23:AD23"/>
    <mergeCell ref="AE23:AG23"/>
    <mergeCell ref="A23:B23"/>
    <mergeCell ref="C23:I23"/>
    <mergeCell ref="J23:L23"/>
    <mergeCell ref="M23:O23"/>
    <mergeCell ref="P23:R23"/>
    <mergeCell ref="AH22:AJ22"/>
    <mergeCell ref="AK22:AM22"/>
    <mergeCell ref="AN22:AP22"/>
    <mergeCell ref="AQ22:AS22"/>
    <mergeCell ref="AT22:AW22"/>
    <mergeCell ref="S22:U22"/>
    <mergeCell ref="V22:X22"/>
    <mergeCell ref="Y22:AA22"/>
    <mergeCell ref="AB22:AD22"/>
    <mergeCell ref="AE22:AG22"/>
    <mergeCell ref="A22:B22"/>
    <mergeCell ref="C22:I22"/>
    <mergeCell ref="J22:L22"/>
    <mergeCell ref="M22:O22"/>
    <mergeCell ref="P22:R22"/>
    <mergeCell ref="AH21:AJ21"/>
    <mergeCell ref="AK21:AM21"/>
    <mergeCell ref="AN21:AP21"/>
    <mergeCell ref="AQ21:AS21"/>
    <mergeCell ref="AT21:AW21"/>
    <mergeCell ref="S21:U21"/>
    <mergeCell ref="V21:X21"/>
    <mergeCell ref="Y21:AA21"/>
    <mergeCell ref="AB21:AD21"/>
    <mergeCell ref="AE21:AG21"/>
    <mergeCell ref="A21:B21"/>
    <mergeCell ref="C21:I21"/>
    <mergeCell ref="J21:L21"/>
    <mergeCell ref="M21:O21"/>
    <mergeCell ref="P21:R21"/>
    <mergeCell ref="AH20:AJ20"/>
    <mergeCell ref="AK20:AM20"/>
    <mergeCell ref="AN20:AP20"/>
    <mergeCell ref="AQ20:AS20"/>
    <mergeCell ref="AT20:AW20"/>
    <mergeCell ref="S20:U20"/>
    <mergeCell ref="V20:X20"/>
    <mergeCell ref="Y20:AA20"/>
    <mergeCell ref="AB20:AD20"/>
    <mergeCell ref="AE20:AG20"/>
    <mergeCell ref="A20:B20"/>
    <mergeCell ref="C20:I20"/>
    <mergeCell ref="J20:L20"/>
    <mergeCell ref="M20:O20"/>
    <mergeCell ref="P20:R20"/>
    <mergeCell ref="AH19:AJ19"/>
    <mergeCell ref="AK19:AM19"/>
    <mergeCell ref="AN19:AP19"/>
    <mergeCell ref="AQ19:AS19"/>
    <mergeCell ref="AT19:AW19"/>
    <mergeCell ref="S19:U19"/>
    <mergeCell ref="V19:X19"/>
    <mergeCell ref="Y19:AA19"/>
    <mergeCell ref="AB19:AD19"/>
    <mergeCell ref="AE19:AG19"/>
    <mergeCell ref="A19:B19"/>
    <mergeCell ref="C19:I19"/>
    <mergeCell ref="J19:L19"/>
    <mergeCell ref="M19:O19"/>
    <mergeCell ref="P19:R19"/>
    <mergeCell ref="AH18:AJ18"/>
    <mergeCell ref="AK18:AM18"/>
    <mergeCell ref="AN18:AP18"/>
    <mergeCell ref="AQ18:AS18"/>
    <mergeCell ref="AT18:AW18"/>
    <mergeCell ref="S18:U18"/>
    <mergeCell ref="V18:X18"/>
    <mergeCell ref="Y18:AA18"/>
    <mergeCell ref="AB18:AD18"/>
    <mergeCell ref="AE18:AG18"/>
    <mergeCell ref="A18:B18"/>
    <mergeCell ref="C18:I18"/>
    <mergeCell ref="J18:L18"/>
    <mergeCell ref="M18:O18"/>
    <mergeCell ref="P18:R18"/>
    <mergeCell ref="AH17:AJ17"/>
    <mergeCell ref="AK17:AM17"/>
    <mergeCell ref="AN17:AP17"/>
    <mergeCell ref="AQ17:AS17"/>
    <mergeCell ref="AT17:AW17"/>
    <mergeCell ref="S17:U17"/>
    <mergeCell ref="V17:X17"/>
    <mergeCell ref="Y17:AA17"/>
    <mergeCell ref="AB17:AD17"/>
    <mergeCell ref="AE17:AG17"/>
    <mergeCell ref="A17:B17"/>
    <mergeCell ref="C17:I17"/>
    <mergeCell ref="J17:L17"/>
    <mergeCell ref="M17:O17"/>
    <mergeCell ref="P17:R17"/>
    <mergeCell ref="AH16:AJ16"/>
    <mergeCell ref="AK16:AM16"/>
    <mergeCell ref="AN16:AP16"/>
    <mergeCell ref="AQ16:AS16"/>
    <mergeCell ref="AT16:AW16"/>
    <mergeCell ref="S16:U16"/>
    <mergeCell ref="V16:X16"/>
    <mergeCell ref="Y16:AA16"/>
    <mergeCell ref="AB16:AD16"/>
    <mergeCell ref="AE16:AG16"/>
    <mergeCell ref="A16:B16"/>
    <mergeCell ref="C16:I16"/>
    <mergeCell ref="J16:L16"/>
    <mergeCell ref="M16:O16"/>
    <mergeCell ref="P16:R16"/>
    <mergeCell ref="AH15:AJ15"/>
    <mergeCell ref="AK15:AM15"/>
    <mergeCell ref="AN15:AP15"/>
    <mergeCell ref="AQ15:AS15"/>
    <mergeCell ref="AT15:AW15"/>
    <mergeCell ref="S15:U15"/>
    <mergeCell ref="V15:X15"/>
    <mergeCell ref="Y15:AA15"/>
    <mergeCell ref="AB15:AD15"/>
    <mergeCell ref="AE15:AG15"/>
    <mergeCell ref="A15:B15"/>
    <mergeCell ref="C15:I15"/>
    <mergeCell ref="J15:L15"/>
    <mergeCell ref="M15:O15"/>
    <mergeCell ref="P15:R15"/>
    <mergeCell ref="AH14:AJ14"/>
    <mergeCell ref="AK14:AM14"/>
    <mergeCell ref="AN14:AP14"/>
    <mergeCell ref="AQ14:AS14"/>
    <mergeCell ref="AT14:AW14"/>
    <mergeCell ref="S14:U14"/>
    <mergeCell ref="V14:X14"/>
    <mergeCell ref="Y14:AA14"/>
    <mergeCell ref="AB14:AD14"/>
    <mergeCell ref="AE14:AG14"/>
    <mergeCell ref="A14:B14"/>
    <mergeCell ref="C14:I14"/>
    <mergeCell ref="J14:L14"/>
    <mergeCell ref="M14:O14"/>
    <mergeCell ref="P14:R14"/>
    <mergeCell ref="AH13:AJ13"/>
    <mergeCell ref="AK13:AM13"/>
    <mergeCell ref="AN13:AP13"/>
    <mergeCell ref="AQ13:AS13"/>
    <mergeCell ref="AT13:AW13"/>
    <mergeCell ref="S13:U13"/>
    <mergeCell ref="V13:X13"/>
    <mergeCell ref="Y13:AA13"/>
    <mergeCell ref="AB13:AD13"/>
    <mergeCell ref="AE13:AG13"/>
    <mergeCell ref="A13:B13"/>
    <mergeCell ref="C13:I13"/>
    <mergeCell ref="J13:L13"/>
    <mergeCell ref="M13:O13"/>
    <mergeCell ref="P13:R13"/>
    <mergeCell ref="AH12:AJ12"/>
    <mergeCell ref="AK12:AM12"/>
    <mergeCell ref="AN12:AP12"/>
    <mergeCell ref="AQ12:AS12"/>
    <mergeCell ref="AT12:AW12"/>
    <mergeCell ref="S12:U12"/>
    <mergeCell ref="V12:X12"/>
    <mergeCell ref="Y12:AA12"/>
    <mergeCell ref="AB12:AD12"/>
    <mergeCell ref="AE12:AG12"/>
    <mergeCell ref="A12:B12"/>
    <mergeCell ref="C12:I12"/>
    <mergeCell ref="J12:L12"/>
    <mergeCell ref="M12:O12"/>
    <mergeCell ref="P12:R12"/>
    <mergeCell ref="AH11:AJ11"/>
    <mergeCell ref="AK11:AM11"/>
    <mergeCell ref="AN11:AP11"/>
    <mergeCell ref="AQ11:AS11"/>
    <mergeCell ref="AT11:AW11"/>
    <mergeCell ref="S11:U11"/>
    <mergeCell ref="V11:X11"/>
    <mergeCell ref="Y11:AA11"/>
    <mergeCell ref="AB11:AD11"/>
    <mergeCell ref="AE11:AG11"/>
    <mergeCell ref="A11:B11"/>
    <mergeCell ref="C11:I11"/>
    <mergeCell ref="J11:L11"/>
    <mergeCell ref="M11:O11"/>
    <mergeCell ref="P11:R11"/>
    <mergeCell ref="AT9:AW9"/>
    <mergeCell ref="A10:B10"/>
    <mergeCell ref="C10:I10"/>
    <mergeCell ref="J10:L10"/>
    <mergeCell ref="M10:O10"/>
    <mergeCell ref="P10:R10"/>
    <mergeCell ref="S10:U10"/>
    <mergeCell ref="V10:X10"/>
    <mergeCell ref="Y10:AA10"/>
    <mergeCell ref="AB10:AD10"/>
    <mergeCell ref="AE10:AG10"/>
    <mergeCell ref="AH10:AJ10"/>
    <mergeCell ref="AK10:AM10"/>
    <mergeCell ref="AN10:AP10"/>
    <mergeCell ref="AQ10:AS10"/>
    <mergeCell ref="AT10:AW10"/>
    <mergeCell ref="AQ8:AS8"/>
    <mergeCell ref="AT8:AW8"/>
    <mergeCell ref="A9:B9"/>
    <mergeCell ref="C9:I9"/>
    <mergeCell ref="J9:L9"/>
    <mergeCell ref="M9:O9"/>
    <mergeCell ref="P9:R9"/>
    <mergeCell ref="S9:U9"/>
    <mergeCell ref="V9:X9"/>
    <mergeCell ref="Y9:AA9"/>
    <mergeCell ref="AB9:AD9"/>
    <mergeCell ref="AE9:AG9"/>
    <mergeCell ref="AH9:AJ9"/>
    <mergeCell ref="AK9:AM9"/>
    <mergeCell ref="AN9:AP9"/>
    <mergeCell ref="AQ9:AS9"/>
    <mergeCell ref="AN7:AP7"/>
    <mergeCell ref="AQ7:AS7"/>
    <mergeCell ref="AT7:AW7"/>
    <mergeCell ref="A8:B8"/>
    <mergeCell ref="C8:I8"/>
    <mergeCell ref="J8:L8"/>
    <mergeCell ref="M8:O8"/>
    <mergeCell ref="P8:R8"/>
    <mergeCell ref="S8:U8"/>
    <mergeCell ref="V8:X8"/>
    <mergeCell ref="Y8:AA8"/>
    <mergeCell ref="AB8:AD8"/>
    <mergeCell ref="AE8:AG8"/>
    <mergeCell ref="AH8:AJ8"/>
    <mergeCell ref="AK8:AM8"/>
    <mergeCell ref="AN8:AP8"/>
    <mergeCell ref="AK6:AM6"/>
    <mergeCell ref="AN6:AP6"/>
    <mergeCell ref="AQ6:AS6"/>
    <mergeCell ref="AT6:AW6"/>
    <mergeCell ref="A7:B7"/>
    <mergeCell ref="C7:I7"/>
    <mergeCell ref="J7:L7"/>
    <mergeCell ref="M7:O7"/>
    <mergeCell ref="P7:R7"/>
    <mergeCell ref="S7:U7"/>
    <mergeCell ref="V7:X7"/>
    <mergeCell ref="Y7:AA7"/>
    <mergeCell ref="AB7:AD7"/>
    <mergeCell ref="AE7:AG7"/>
    <mergeCell ref="AH7:AJ7"/>
    <mergeCell ref="AK7:AM7"/>
    <mergeCell ref="A1:D1"/>
    <mergeCell ref="F1:S1"/>
    <mergeCell ref="A3:I3"/>
    <mergeCell ref="A4:B4"/>
    <mergeCell ref="A5:B5"/>
    <mergeCell ref="C5:I5"/>
    <mergeCell ref="J5:L5"/>
    <mergeCell ref="M5:O5"/>
    <mergeCell ref="P5:R5"/>
    <mergeCell ref="S5:U5"/>
    <mergeCell ref="Y4:AA4"/>
    <mergeCell ref="AB4:AD4"/>
    <mergeCell ref="AE4:AG4"/>
    <mergeCell ref="AH4:AJ4"/>
    <mergeCell ref="J3:L3"/>
    <mergeCell ref="M3:O3"/>
    <mergeCell ref="P3:R3"/>
    <mergeCell ref="A6:B6"/>
    <mergeCell ref="C6:I6"/>
    <mergeCell ref="J6:L6"/>
    <mergeCell ref="M6:O6"/>
    <mergeCell ref="P6:R6"/>
    <mergeCell ref="V5:X5"/>
    <mergeCell ref="Y5:AA5"/>
    <mergeCell ref="AB5:AD5"/>
    <mergeCell ref="AE5:AG5"/>
    <mergeCell ref="AH5:AJ5"/>
    <mergeCell ref="J4:L4"/>
    <mergeCell ref="M4:O4"/>
    <mergeCell ref="P4:R4"/>
    <mergeCell ref="S4:U4"/>
    <mergeCell ref="V4:X4"/>
    <mergeCell ref="C4:I4"/>
    <mergeCell ref="S3:U3"/>
    <mergeCell ref="V3:X3"/>
    <mergeCell ref="Y3:AA3"/>
    <mergeCell ref="AB3:AD3"/>
    <mergeCell ref="AE3:AG3"/>
    <mergeCell ref="AT3:AW3"/>
    <mergeCell ref="AT4:AW4"/>
    <mergeCell ref="AK3:AM3"/>
    <mergeCell ref="AN3:AP3"/>
    <mergeCell ref="AQ3:AS3"/>
    <mergeCell ref="AQ4:AS4"/>
    <mergeCell ref="AN4:AP4"/>
    <mergeCell ref="AK5:AM5"/>
    <mergeCell ref="AN5:AP5"/>
    <mergeCell ref="AQ5:AS5"/>
    <mergeCell ref="AT5:AW5"/>
    <mergeCell ref="AH6:AJ6"/>
    <mergeCell ref="AH3:AJ3"/>
    <mergeCell ref="S6:U6"/>
    <mergeCell ref="V6:X6"/>
    <mergeCell ref="Y6:AA6"/>
    <mergeCell ref="AB6:AD6"/>
    <mergeCell ref="AE6:AG6"/>
  </mergeCells>
  <pageMargins left="0.59055118110236227" right="0.59055118110236227" top="0.94488188976377963" bottom="0.9055118110236221" header="0.19685039370078741" footer="0.19685039370078741"/>
  <pageSetup paperSize="9" orientation="landscape" r:id="rId1"/>
  <headerFooter>
    <oddHeader xml:space="preserve">&amp;L&amp;G&amp;CFormularz F01-T-P10
Wniosek Pożyczkowy&amp;RWydanie: 2
Obowiązuje od: 01.01.2024
</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AC1466"/>
  <sheetViews>
    <sheetView view="pageLayout" zoomScale="170" zoomScaleNormal="100" zoomScalePageLayoutView="170" workbookViewId="0">
      <selection activeCell="K42" sqref="K42:U42"/>
    </sheetView>
  </sheetViews>
  <sheetFormatPr defaultColWidth="3" defaultRowHeight="15" x14ac:dyDescent="0.25"/>
  <cols>
    <col min="1" max="1" width="4" bestFit="1" customWidth="1"/>
  </cols>
  <sheetData>
    <row r="1" spans="1:29" s="6" customFormat="1" ht="12.75" customHeight="1" x14ac:dyDescent="0.2">
      <c r="F1" s="84" t="s">
        <v>18</v>
      </c>
      <c r="G1" s="84"/>
      <c r="H1" s="84"/>
      <c r="I1" s="84"/>
      <c r="J1" s="84"/>
      <c r="K1" s="84"/>
      <c r="L1" s="84"/>
      <c r="M1" s="84"/>
      <c r="N1" s="84"/>
      <c r="O1" s="84"/>
      <c r="P1" s="84"/>
      <c r="Q1" s="84"/>
      <c r="R1" s="84"/>
      <c r="S1" s="84"/>
      <c r="T1" s="84"/>
      <c r="U1" s="84"/>
      <c r="V1" s="84"/>
      <c r="W1" s="84"/>
      <c r="X1" s="84"/>
    </row>
    <row r="2" spans="1:29" s="6" customFormat="1" ht="12.75" customHeight="1" x14ac:dyDescent="0.2">
      <c r="F2" s="84"/>
      <c r="G2" s="84"/>
      <c r="H2" s="84"/>
      <c r="I2" s="84"/>
      <c r="J2" s="84"/>
      <c r="K2" s="84"/>
      <c r="L2" s="84"/>
      <c r="M2" s="84"/>
      <c r="N2" s="84"/>
      <c r="O2" s="84"/>
      <c r="P2" s="84"/>
      <c r="Q2" s="84"/>
      <c r="R2" s="84"/>
      <c r="S2" s="84"/>
      <c r="T2" s="84"/>
      <c r="U2" s="84"/>
      <c r="V2" s="84"/>
      <c r="W2" s="84"/>
      <c r="X2" s="84"/>
    </row>
    <row r="3" spans="1:29" ht="4.5" customHeight="1" x14ac:dyDescent="0.25"/>
    <row r="4" spans="1:29" s="6" customFormat="1" ht="12.75" customHeight="1" x14ac:dyDescent="0.25">
      <c r="G4"/>
      <c r="H4"/>
      <c r="I4"/>
      <c r="J4" s="85" t="s">
        <v>326</v>
      </c>
      <c r="K4" s="85"/>
      <c r="L4" s="85"/>
      <c r="M4" s="85"/>
      <c r="N4" s="85"/>
      <c r="O4" s="85"/>
      <c r="P4" s="85"/>
      <c r="Q4" s="85"/>
      <c r="R4" s="85"/>
      <c r="S4" s="85"/>
      <c r="U4"/>
      <c r="V4"/>
      <c r="W4"/>
      <c r="X4"/>
    </row>
    <row r="5" spans="1:29" ht="4.5" customHeight="1" x14ac:dyDescent="0.25"/>
    <row r="6" spans="1:29" s="6" customFormat="1" ht="12.75" customHeight="1" x14ac:dyDescent="0.25">
      <c r="G6" s="90" t="s">
        <v>327</v>
      </c>
      <c r="H6" s="90"/>
      <c r="I6" s="90"/>
      <c r="J6" s="90"/>
      <c r="K6" s="90"/>
      <c r="L6" s="90"/>
      <c r="M6" s="90"/>
      <c r="N6" s="90"/>
      <c r="O6" s="90"/>
      <c r="P6" s="90"/>
      <c r="Q6" s="90"/>
      <c r="R6" s="90"/>
      <c r="S6" s="90"/>
      <c r="T6" s="90"/>
      <c r="U6" s="90"/>
      <c r="V6" s="90"/>
      <c r="W6" s="90"/>
      <c r="X6"/>
    </row>
    <row r="7" spans="1:29" s="6" customFormat="1" ht="12.75" customHeight="1" x14ac:dyDescent="0.25">
      <c r="G7" s="90"/>
      <c r="H7" s="90"/>
      <c r="I7" s="90"/>
      <c r="J7" s="90"/>
      <c r="K7" s="90"/>
      <c r="L7" s="90"/>
      <c r="M7" s="90"/>
      <c r="N7" s="90"/>
      <c r="O7" s="90"/>
      <c r="P7" s="90"/>
      <c r="Q7" s="90"/>
      <c r="R7" s="90"/>
      <c r="S7" s="90"/>
      <c r="T7" s="90"/>
      <c r="U7" s="90"/>
      <c r="V7" s="90"/>
      <c r="W7" s="90"/>
      <c r="X7"/>
    </row>
    <row r="8" spans="1:29" ht="4.5" customHeight="1" x14ac:dyDescent="0.25"/>
    <row r="9" spans="1:29" s="6" customFormat="1" ht="12.75" customHeight="1" x14ac:dyDescent="0.2">
      <c r="A9" s="4">
        <v>1</v>
      </c>
      <c r="B9" s="75" t="s">
        <v>33</v>
      </c>
      <c r="C9" s="76"/>
      <c r="D9" s="76"/>
      <c r="E9" s="76"/>
      <c r="F9" s="140"/>
      <c r="G9" s="67"/>
      <c r="H9" s="67"/>
      <c r="I9" s="67"/>
      <c r="J9" s="67"/>
      <c r="K9" s="67"/>
      <c r="L9" s="67"/>
      <c r="M9" s="67"/>
      <c r="N9" s="67"/>
      <c r="O9" s="67"/>
      <c r="P9" s="67"/>
      <c r="Q9" s="67"/>
      <c r="R9" s="67"/>
      <c r="S9" s="67"/>
      <c r="T9" s="67"/>
      <c r="U9" s="67"/>
      <c r="V9" s="67"/>
      <c r="W9" s="67"/>
      <c r="X9" s="67"/>
      <c r="Y9" s="67"/>
      <c r="Z9" s="67"/>
      <c r="AA9" s="67"/>
      <c r="AB9" s="67"/>
      <c r="AC9" s="67"/>
    </row>
    <row r="10" spans="1:29" ht="4.5" customHeight="1" x14ac:dyDescent="0.25"/>
    <row r="11" spans="1:29" s="6" customFormat="1" ht="12.75" customHeight="1" x14ac:dyDescent="0.2">
      <c r="A11" s="4">
        <f>+A9+1</f>
        <v>2</v>
      </c>
      <c r="B11" s="75" t="s">
        <v>328</v>
      </c>
      <c r="C11" s="76"/>
      <c r="D11" s="76"/>
      <c r="E11" s="76"/>
      <c r="F11" s="76"/>
      <c r="G11" s="140"/>
      <c r="H11" s="67"/>
      <c r="I11" s="67"/>
      <c r="J11" s="67"/>
      <c r="K11" s="67"/>
      <c r="L11" s="67"/>
      <c r="M11" s="67"/>
      <c r="N11" s="67"/>
      <c r="O11" s="67"/>
      <c r="P11" s="67"/>
      <c r="Q11" s="67"/>
      <c r="R11" s="67"/>
      <c r="S11" s="67"/>
      <c r="T11" s="67"/>
      <c r="U11" s="67"/>
      <c r="V11" s="67"/>
      <c r="W11" s="67"/>
      <c r="X11" s="67"/>
      <c r="Y11" s="67"/>
      <c r="Z11" s="67"/>
      <c r="AA11" s="67"/>
      <c r="AB11" s="67"/>
      <c r="AC11" s="67"/>
    </row>
    <row r="12" spans="1:29" ht="4.5" customHeight="1" x14ac:dyDescent="0.25"/>
    <row r="13" spans="1:29" s="6" customFormat="1" ht="12.75" customHeight="1" x14ac:dyDescent="0.2">
      <c r="A13" s="4">
        <f>+A11+1</f>
        <v>3</v>
      </c>
      <c r="B13" s="75" t="s">
        <v>329</v>
      </c>
      <c r="C13" s="76"/>
      <c r="D13" s="76"/>
      <c r="E13" s="140"/>
      <c r="F13" s="67"/>
      <c r="G13" s="67"/>
      <c r="H13" s="67"/>
      <c r="I13" s="67"/>
      <c r="J13" s="67"/>
      <c r="K13" s="67"/>
      <c r="L13" s="67"/>
      <c r="M13" s="67"/>
      <c r="N13" s="67"/>
      <c r="O13" s="67"/>
      <c r="P13" s="67"/>
      <c r="Q13" s="67"/>
      <c r="R13" s="67"/>
      <c r="S13" s="67"/>
      <c r="T13" s="67"/>
      <c r="U13" s="67"/>
      <c r="V13" s="67"/>
      <c r="W13" s="67"/>
      <c r="X13" s="67"/>
      <c r="Y13" s="67"/>
      <c r="Z13" s="67"/>
      <c r="AA13" s="67"/>
      <c r="AB13" s="67"/>
      <c r="AC13" s="67"/>
    </row>
    <row r="14" spans="1:29" ht="4.5" customHeight="1" x14ac:dyDescent="0.25"/>
    <row r="15" spans="1:29" s="6" customFormat="1" ht="12.75" customHeight="1" x14ac:dyDescent="0.2">
      <c r="A15" s="4">
        <f>+A13+1</f>
        <v>4</v>
      </c>
      <c r="B15" s="75" t="s">
        <v>330</v>
      </c>
      <c r="C15" s="76"/>
      <c r="D15" s="76"/>
      <c r="E15" s="76"/>
      <c r="F15" s="76"/>
      <c r="G15" s="76"/>
      <c r="H15" s="140"/>
      <c r="I15" s="67"/>
      <c r="J15" s="67"/>
      <c r="K15" s="67"/>
      <c r="L15" s="67"/>
      <c r="M15" s="67"/>
      <c r="N15" s="67"/>
      <c r="O15" s="67"/>
      <c r="P15" s="67"/>
      <c r="Q15" s="67"/>
      <c r="R15" s="67"/>
      <c r="S15" s="67"/>
      <c r="T15" s="67"/>
      <c r="U15" s="67"/>
      <c r="V15" s="67"/>
      <c r="W15" s="67"/>
      <c r="X15" s="67"/>
      <c r="Y15" s="67"/>
      <c r="Z15" s="67"/>
      <c r="AA15" s="67"/>
      <c r="AB15" s="67"/>
      <c r="AC15" s="67"/>
    </row>
    <row r="16" spans="1:29" ht="4.5" customHeight="1" x14ac:dyDescent="0.25"/>
    <row r="17" spans="1:29" s="6" customFormat="1" ht="12.75" customHeight="1" x14ac:dyDescent="0.2">
      <c r="A17" s="4">
        <f>+A15+1</f>
        <v>5</v>
      </c>
      <c r="B17" s="75" t="s">
        <v>331</v>
      </c>
      <c r="C17" s="76"/>
      <c r="D17" s="76"/>
      <c r="E17" s="140"/>
      <c r="F17" s="67"/>
      <c r="G17" s="67"/>
      <c r="H17" s="67"/>
      <c r="I17" s="67"/>
      <c r="J17" s="67"/>
      <c r="K17" s="67"/>
      <c r="L17" s="67"/>
      <c r="M17" s="67"/>
      <c r="N17" s="67"/>
      <c r="O17" s="67"/>
      <c r="P17" s="67"/>
      <c r="Q17" s="67"/>
      <c r="R17" s="67"/>
      <c r="S17" s="67"/>
      <c r="T17" s="67"/>
      <c r="U17" s="67"/>
      <c r="V17" s="67"/>
      <c r="W17" s="67"/>
      <c r="X17" s="67"/>
      <c r="Y17" s="67"/>
      <c r="Z17" s="67"/>
      <c r="AA17" s="67"/>
      <c r="AB17" s="67"/>
      <c r="AC17" s="67"/>
    </row>
    <row r="18" spans="1:29" ht="4.5" customHeight="1" x14ac:dyDescent="0.25"/>
    <row r="19" spans="1:29" s="6" customFormat="1" ht="12.75" customHeight="1" x14ac:dyDescent="0.2">
      <c r="A19" s="4">
        <f>+A17+1</f>
        <v>6</v>
      </c>
      <c r="B19" s="75" t="s">
        <v>332</v>
      </c>
      <c r="C19" s="76"/>
      <c r="D19" s="140"/>
      <c r="E19" s="67"/>
      <c r="F19" s="67"/>
      <c r="G19" s="67"/>
      <c r="I19" s="4">
        <f>+A19+1</f>
        <v>7</v>
      </c>
      <c r="J19" s="75" t="s">
        <v>333</v>
      </c>
      <c r="K19" s="76"/>
      <c r="L19" s="76"/>
      <c r="M19" s="76"/>
      <c r="N19" s="140"/>
      <c r="O19" s="67"/>
      <c r="P19" s="67"/>
      <c r="Q19" s="67"/>
      <c r="R19" s="67"/>
      <c r="S19" s="67"/>
      <c r="T19" s="67"/>
      <c r="U19" s="67"/>
      <c r="V19" s="67"/>
      <c r="W19" s="67"/>
      <c r="X19" s="67"/>
      <c r="Y19" s="67"/>
      <c r="Z19" s="67"/>
      <c r="AA19" s="67"/>
      <c r="AB19" s="67"/>
      <c r="AC19" s="67"/>
    </row>
    <row r="20" spans="1:29" ht="4.5" customHeight="1" x14ac:dyDescent="0.25"/>
    <row r="21" spans="1:29" s="6" customFormat="1" ht="12.75" customHeight="1" x14ac:dyDescent="0.2">
      <c r="A21" s="4">
        <f>+I19+1</f>
        <v>8</v>
      </c>
      <c r="B21" s="75" t="s">
        <v>334</v>
      </c>
      <c r="C21" s="76"/>
      <c r="D21" s="76"/>
      <c r="E21" s="76"/>
      <c r="F21" s="76"/>
      <c r="G21" s="76"/>
      <c r="H21" s="76"/>
      <c r="I21" s="76"/>
      <c r="J21" s="76"/>
      <c r="K21" s="76"/>
      <c r="L21" s="76"/>
      <c r="M21" s="76"/>
      <c r="N21" s="76"/>
      <c r="O21" s="76"/>
      <c r="P21" s="76"/>
      <c r="Q21" s="76"/>
      <c r="R21" s="76"/>
      <c r="S21" s="67"/>
      <c r="T21" s="67"/>
      <c r="U21" s="67"/>
      <c r="V21" s="67"/>
      <c r="W21" s="67"/>
      <c r="X21" s="67"/>
      <c r="Y21" s="67"/>
      <c r="Z21" s="67"/>
      <c r="AA21" s="67"/>
      <c r="AB21" s="67"/>
      <c r="AC21" s="67"/>
    </row>
    <row r="22" spans="1:29" s="6" customFormat="1" ht="12.75" customHeight="1" x14ac:dyDescent="0.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row>
    <row r="23" spans="1:29" ht="4.5" customHeight="1" x14ac:dyDescent="0.25"/>
    <row r="24" spans="1:29" s="6" customFormat="1" ht="12.75" customHeight="1" x14ac:dyDescent="0.2">
      <c r="A24" s="22">
        <f>+A21+1</f>
        <v>9</v>
      </c>
      <c r="B24" s="75" t="s">
        <v>335</v>
      </c>
      <c r="C24" s="76"/>
      <c r="D24" s="76"/>
      <c r="E24" s="76"/>
      <c r="F24" s="76"/>
      <c r="G24" s="76"/>
      <c r="H24" s="76"/>
      <c r="I24" s="76"/>
      <c r="J24" s="76"/>
      <c r="K24" s="76"/>
    </row>
    <row r="25" spans="1:29" ht="4.5" customHeight="1" x14ac:dyDescent="0.25">
      <c r="A25" s="14"/>
    </row>
    <row r="26" spans="1:29" s="6" customFormat="1" ht="12.75" customHeight="1" x14ac:dyDescent="0.2">
      <c r="A26" s="14"/>
      <c r="D26" s="76" t="s">
        <v>36</v>
      </c>
      <c r="E26" s="76"/>
      <c r="F26" s="76"/>
      <c r="G26" s="76"/>
      <c r="H26" s="76"/>
      <c r="I26" s="76"/>
      <c r="J26" s="76"/>
      <c r="S26" s="76" t="s">
        <v>336</v>
      </c>
      <c r="T26" s="76"/>
      <c r="U26" s="76"/>
      <c r="V26" s="76"/>
      <c r="W26" s="76"/>
      <c r="X26" s="76"/>
      <c r="Y26" s="76"/>
    </row>
    <row r="27" spans="1:29" ht="4.5" customHeight="1" x14ac:dyDescent="0.25">
      <c r="A27" s="14"/>
    </row>
    <row r="28" spans="1:29" s="6" customFormat="1" ht="12.75" customHeight="1" x14ac:dyDescent="0.2">
      <c r="A28" s="23">
        <f>+A24+0.1</f>
        <v>9.1</v>
      </c>
      <c r="B28" s="67"/>
      <c r="C28" s="67"/>
      <c r="D28" s="67"/>
      <c r="E28" s="67"/>
      <c r="F28" s="67"/>
      <c r="G28" s="67"/>
      <c r="H28" s="67"/>
      <c r="I28" s="67"/>
      <c r="J28" s="67"/>
      <c r="K28" s="67"/>
      <c r="L28" s="67"/>
      <c r="M28" s="67"/>
      <c r="O28" s="67"/>
      <c r="P28" s="67"/>
      <c r="Q28" s="67"/>
      <c r="R28" s="67"/>
      <c r="S28" s="67"/>
      <c r="T28" s="67"/>
      <c r="U28" s="67"/>
      <c r="V28" s="67"/>
      <c r="W28" s="67"/>
      <c r="X28" s="67"/>
      <c r="Y28" s="67"/>
      <c r="Z28" s="67"/>
      <c r="AA28" s="67"/>
      <c r="AB28" s="67"/>
      <c r="AC28" s="67"/>
    </row>
    <row r="29" spans="1:29" s="6" customFormat="1" ht="12.75" customHeight="1" x14ac:dyDescent="0.2">
      <c r="A29" s="23">
        <f>+A28+0.1</f>
        <v>9.1999999999999993</v>
      </c>
      <c r="B29" s="67"/>
      <c r="C29" s="67"/>
      <c r="D29" s="67"/>
      <c r="E29" s="67"/>
      <c r="F29" s="67"/>
      <c r="G29" s="67"/>
      <c r="H29" s="67"/>
      <c r="I29" s="67"/>
      <c r="J29" s="67"/>
      <c r="K29" s="67"/>
      <c r="L29" s="67"/>
      <c r="M29" s="67"/>
      <c r="O29" s="67"/>
      <c r="P29" s="67"/>
      <c r="Q29" s="67"/>
      <c r="R29" s="67"/>
      <c r="S29" s="67"/>
      <c r="T29" s="67"/>
      <c r="U29" s="67"/>
      <c r="V29" s="67"/>
      <c r="W29" s="67"/>
      <c r="X29" s="67"/>
      <c r="Y29" s="67"/>
      <c r="Z29" s="67"/>
      <c r="AA29" s="67"/>
      <c r="AB29" s="67"/>
      <c r="AC29" s="67"/>
    </row>
    <row r="30" spans="1:29" s="6" customFormat="1" ht="12.75" customHeight="1" x14ac:dyDescent="0.2">
      <c r="A30" s="23">
        <f>+A29+0.1</f>
        <v>9.2999999999999989</v>
      </c>
      <c r="B30" s="67"/>
      <c r="C30" s="67"/>
      <c r="D30" s="67"/>
      <c r="E30" s="67"/>
      <c r="F30" s="67"/>
      <c r="G30" s="67"/>
      <c r="H30" s="67"/>
      <c r="I30" s="67"/>
      <c r="J30" s="67"/>
      <c r="K30" s="67"/>
      <c r="L30" s="67"/>
      <c r="M30" s="67"/>
      <c r="O30" s="67"/>
      <c r="P30" s="67"/>
      <c r="Q30" s="67"/>
      <c r="R30" s="67"/>
      <c r="S30" s="67"/>
      <c r="T30" s="67"/>
      <c r="U30" s="67"/>
      <c r="V30" s="67"/>
      <c r="W30" s="67"/>
      <c r="X30" s="67"/>
      <c r="Y30" s="67"/>
      <c r="Z30" s="67"/>
      <c r="AA30" s="67"/>
      <c r="AB30" s="67"/>
      <c r="AC30" s="67"/>
    </row>
    <row r="31" spans="1:29" s="6" customFormat="1" ht="12.75" customHeight="1" x14ac:dyDescent="0.2">
      <c r="A31" s="23">
        <f>+A30+0.1</f>
        <v>9.3999999999999986</v>
      </c>
      <c r="B31" s="67"/>
      <c r="C31" s="67"/>
      <c r="D31" s="67"/>
      <c r="E31" s="67"/>
      <c r="F31" s="67"/>
      <c r="G31" s="67"/>
      <c r="H31" s="67"/>
      <c r="I31" s="67"/>
      <c r="J31" s="67"/>
      <c r="K31" s="67"/>
      <c r="L31" s="67"/>
      <c r="M31" s="67"/>
      <c r="O31" s="67"/>
      <c r="P31" s="67"/>
      <c r="Q31" s="67"/>
      <c r="R31" s="67"/>
      <c r="S31" s="67"/>
      <c r="T31" s="67"/>
      <c r="U31" s="67"/>
      <c r="V31" s="67"/>
      <c r="W31" s="67"/>
      <c r="X31" s="67"/>
      <c r="Y31" s="67"/>
      <c r="Z31" s="67"/>
      <c r="AA31" s="67"/>
      <c r="AB31" s="67"/>
      <c r="AC31" s="67"/>
    </row>
    <row r="32" spans="1:29" ht="4.5" customHeight="1" x14ac:dyDescent="0.25">
      <c r="A32" s="14"/>
    </row>
    <row r="33" spans="1:29" s="6" customFormat="1" ht="12.75" customHeight="1" x14ac:dyDescent="0.2">
      <c r="A33" s="22">
        <f>+A24+1</f>
        <v>10</v>
      </c>
      <c r="B33" s="75" t="s">
        <v>337</v>
      </c>
      <c r="C33" s="76"/>
      <c r="D33" s="76"/>
      <c r="E33" s="76"/>
      <c r="F33" s="76"/>
      <c r="G33" s="76"/>
      <c r="H33" s="76"/>
      <c r="I33" s="76"/>
      <c r="J33" s="76"/>
      <c r="K33" s="76"/>
      <c r="L33" s="76"/>
      <c r="M33" s="76"/>
      <c r="N33" s="76"/>
      <c r="O33" s="76"/>
      <c r="P33" s="76"/>
    </row>
    <row r="34" spans="1:29" s="6" customFormat="1" ht="12.75" customHeight="1" x14ac:dyDescent="0.2">
      <c r="A34" s="14"/>
      <c r="B34" s="254"/>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139"/>
    </row>
    <row r="35" spans="1:29" s="6" customFormat="1" ht="12.75" customHeight="1" x14ac:dyDescent="0.2">
      <c r="A35" s="14"/>
      <c r="B35" s="13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139"/>
    </row>
    <row r="36" spans="1:29" s="6" customFormat="1" ht="12.75" customHeight="1" x14ac:dyDescent="0.2">
      <c r="A36" s="14"/>
      <c r="B36" s="140"/>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141"/>
    </row>
    <row r="37" spans="1:29" ht="4.5" customHeight="1" x14ac:dyDescent="0.25">
      <c r="A37" s="14"/>
    </row>
    <row r="38" spans="1:29" s="6" customFormat="1" ht="12.75" customHeight="1" x14ac:dyDescent="0.2">
      <c r="A38" s="22">
        <f>+A33+1</f>
        <v>11</v>
      </c>
      <c r="B38" s="75" t="s">
        <v>338</v>
      </c>
      <c r="C38" s="76"/>
      <c r="D38" s="76"/>
      <c r="E38" s="76"/>
      <c r="F38" s="76"/>
      <c r="G38" s="76"/>
      <c r="H38" s="76"/>
      <c r="I38" s="76"/>
      <c r="J38" s="76"/>
      <c r="K38" s="76"/>
      <c r="L38" s="76"/>
      <c r="M38" s="16"/>
    </row>
    <row r="39" spans="1:29" ht="4.5" customHeight="1" x14ac:dyDescent="0.25">
      <c r="A39" s="14"/>
    </row>
    <row r="40" spans="1:29" s="6" customFormat="1" ht="12.75" customHeight="1" x14ac:dyDescent="0.2">
      <c r="A40" s="14"/>
      <c r="D40" s="76" t="s">
        <v>43</v>
      </c>
      <c r="E40" s="76"/>
      <c r="F40" s="76"/>
      <c r="G40" s="76"/>
      <c r="M40" s="76" t="s">
        <v>339</v>
      </c>
      <c r="N40" s="76"/>
      <c r="O40" s="76"/>
      <c r="P40" s="76"/>
      <c r="Q40" s="76"/>
      <c r="R40" s="76"/>
      <c r="S40" s="76"/>
      <c r="X40" s="76" t="s">
        <v>340</v>
      </c>
      <c r="Y40" s="76"/>
      <c r="Z40" s="76"/>
      <c r="AA40" s="76"/>
      <c r="AB40" s="76"/>
    </row>
    <row r="41" spans="1:29" ht="4.5" customHeight="1" x14ac:dyDescent="0.25">
      <c r="A41" s="14"/>
    </row>
    <row r="42" spans="1:29" s="6" customFormat="1" ht="12.75" customHeight="1" x14ac:dyDescent="0.2">
      <c r="A42" s="23">
        <f>+A38+0.1</f>
        <v>11.1</v>
      </c>
      <c r="B42" s="67"/>
      <c r="C42" s="67"/>
      <c r="D42" s="67"/>
      <c r="E42" s="67"/>
      <c r="F42" s="67"/>
      <c r="G42" s="67"/>
      <c r="H42" s="67"/>
      <c r="I42" s="67"/>
      <c r="K42" s="253"/>
      <c r="L42" s="253"/>
      <c r="M42" s="253"/>
      <c r="N42" s="253"/>
      <c r="O42" s="253"/>
      <c r="P42" s="253"/>
      <c r="Q42" s="253"/>
      <c r="R42" s="253"/>
      <c r="S42" s="253"/>
      <c r="T42" s="253"/>
      <c r="U42" s="253"/>
      <c r="W42" s="67"/>
      <c r="X42" s="67"/>
      <c r="Y42" s="67"/>
      <c r="Z42" s="67"/>
      <c r="AA42" s="67"/>
      <c r="AB42" s="67"/>
      <c r="AC42" s="67"/>
    </row>
    <row r="43" spans="1:29" s="6" customFormat="1" ht="12.75" customHeight="1" x14ac:dyDescent="0.2">
      <c r="A43" s="23">
        <f>+A42+0.1</f>
        <v>11.2</v>
      </c>
      <c r="B43" s="67"/>
      <c r="C43" s="67"/>
      <c r="D43" s="67"/>
      <c r="E43" s="67"/>
      <c r="F43" s="67"/>
      <c r="G43" s="67"/>
      <c r="H43" s="67"/>
      <c r="I43" s="67"/>
      <c r="K43" s="253"/>
      <c r="L43" s="253"/>
      <c r="M43" s="253"/>
      <c r="N43" s="253"/>
      <c r="O43" s="253"/>
      <c r="P43" s="253"/>
      <c r="Q43" s="253"/>
      <c r="R43" s="253"/>
      <c r="S43" s="253"/>
      <c r="T43" s="253"/>
      <c r="U43" s="253"/>
      <c r="W43" s="67"/>
      <c r="X43" s="67"/>
      <c r="Y43" s="67"/>
      <c r="Z43" s="67"/>
      <c r="AA43" s="67"/>
      <c r="AB43" s="67"/>
      <c r="AC43" s="67"/>
    </row>
    <row r="44" spans="1:29" s="6" customFormat="1" ht="12.75" customHeight="1" x14ac:dyDescent="0.2">
      <c r="A44" s="23">
        <f>+A43+0.1</f>
        <v>11.299999999999999</v>
      </c>
      <c r="B44" s="67"/>
      <c r="C44" s="67"/>
      <c r="D44" s="67"/>
      <c r="E44" s="67"/>
      <c r="F44" s="67"/>
      <c r="G44" s="67"/>
      <c r="H44" s="67"/>
      <c r="I44" s="67"/>
      <c r="K44" s="253"/>
      <c r="L44" s="253"/>
      <c r="M44" s="253"/>
      <c r="N44" s="253"/>
      <c r="O44" s="253"/>
      <c r="P44" s="253"/>
      <c r="Q44" s="253"/>
      <c r="R44" s="253"/>
      <c r="S44" s="253"/>
      <c r="T44" s="253"/>
      <c r="U44" s="253"/>
      <c r="W44" s="67"/>
      <c r="X44" s="67"/>
      <c r="Y44" s="67"/>
      <c r="Z44" s="67"/>
      <c r="AA44" s="67"/>
      <c r="AB44" s="67"/>
      <c r="AC44" s="67"/>
    </row>
    <row r="45" spans="1:29" s="6" customFormat="1" ht="12.75" customHeight="1" x14ac:dyDescent="0.2">
      <c r="A45" s="23">
        <f>+A44+0.1</f>
        <v>11.399999999999999</v>
      </c>
      <c r="B45" s="67"/>
      <c r="C45" s="67"/>
      <c r="D45" s="67"/>
      <c r="E45" s="67"/>
      <c r="F45" s="67"/>
      <c r="G45" s="67"/>
      <c r="H45" s="67"/>
      <c r="I45" s="67"/>
      <c r="K45" s="253"/>
      <c r="L45" s="253"/>
      <c r="M45" s="253"/>
      <c r="N45" s="253"/>
      <c r="O45" s="253"/>
      <c r="P45" s="253"/>
      <c r="Q45" s="253"/>
      <c r="R45" s="253"/>
      <c r="S45" s="253"/>
      <c r="T45" s="253"/>
      <c r="U45" s="253"/>
      <c r="W45" s="67"/>
      <c r="X45" s="67"/>
      <c r="Y45" s="67"/>
      <c r="Z45" s="67"/>
      <c r="AA45" s="67"/>
      <c r="AB45" s="67"/>
      <c r="AC45" s="67"/>
    </row>
    <row r="46" spans="1:29" ht="4.5" customHeight="1" x14ac:dyDescent="0.25">
      <c r="A46" s="14"/>
    </row>
    <row r="47" spans="1:29" s="6" customFormat="1" ht="12.75" customHeight="1" x14ac:dyDescent="0.2">
      <c r="A47" s="4">
        <f>+A38+1</f>
        <v>12</v>
      </c>
      <c r="B47" s="75" t="s">
        <v>341</v>
      </c>
      <c r="C47" s="76"/>
      <c r="D47" s="76"/>
      <c r="E47" s="76"/>
      <c r="F47" s="76"/>
      <c r="G47" s="76"/>
      <c r="H47" s="76"/>
      <c r="I47" s="76"/>
      <c r="J47" s="76"/>
      <c r="L47" s="67"/>
      <c r="M47" s="67"/>
      <c r="N47" s="67"/>
      <c r="O47" s="67"/>
      <c r="P47" s="67"/>
    </row>
    <row r="48" spans="1:29" ht="4.5" customHeight="1" x14ac:dyDescent="0.25">
      <c r="A48" s="14"/>
    </row>
    <row r="49" spans="1:29" s="6" customFormat="1" ht="12.75" customHeight="1" x14ac:dyDescent="0.2">
      <c r="A49" s="4">
        <f>+A47+1</f>
        <v>13</v>
      </c>
      <c r="B49" s="75" t="s">
        <v>342</v>
      </c>
      <c r="C49" s="76"/>
      <c r="D49" s="76"/>
      <c r="E49" s="76"/>
      <c r="F49" s="76"/>
      <c r="G49" s="76"/>
      <c r="H49" s="76"/>
      <c r="I49" s="76"/>
      <c r="J49" s="76"/>
      <c r="K49" s="76"/>
      <c r="L49" s="76"/>
      <c r="M49" s="76"/>
      <c r="N49" s="76"/>
      <c r="O49" s="76"/>
      <c r="P49" s="76"/>
      <c r="Q49" s="76"/>
      <c r="R49" s="76"/>
      <c r="S49" s="76"/>
      <c r="T49" s="76"/>
      <c r="U49" s="76"/>
      <c r="V49" s="76"/>
      <c r="W49" s="76"/>
      <c r="Y49" s="67"/>
      <c r="Z49" s="67"/>
      <c r="AA49" s="67"/>
    </row>
    <row r="50" spans="1:29" ht="4.5" customHeight="1" x14ac:dyDescent="0.25">
      <c r="A50" s="14"/>
    </row>
    <row r="51" spans="1:29" s="6" customFormat="1" ht="12.75" customHeight="1" x14ac:dyDescent="0.2">
      <c r="B51" s="76" t="s">
        <v>343</v>
      </c>
      <c r="C51" s="76"/>
      <c r="D51" s="76"/>
      <c r="E51" s="76"/>
      <c r="F51" s="76"/>
      <c r="G51" s="76"/>
      <c r="H51" s="76"/>
      <c r="I51" s="76"/>
      <c r="J51" s="76"/>
      <c r="K51" s="76"/>
      <c r="L51" s="67"/>
      <c r="M51" s="67"/>
      <c r="N51" s="67"/>
      <c r="O51" s="67"/>
      <c r="P51" s="67"/>
      <c r="Q51" s="67"/>
      <c r="R51" s="67"/>
      <c r="S51" s="67"/>
      <c r="T51" s="67"/>
      <c r="U51" s="67"/>
      <c r="V51" s="67"/>
      <c r="W51" s="67"/>
      <c r="X51" s="67"/>
      <c r="Y51" s="67"/>
      <c r="Z51" s="67"/>
      <c r="AA51" s="67"/>
      <c r="AB51" s="67"/>
      <c r="AC51" s="67"/>
    </row>
    <row r="52" spans="1:29" s="6" customFormat="1" ht="12.75" customHeight="1" x14ac:dyDescent="0.2">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1:29" ht="4.5" customHeight="1" x14ac:dyDescent="0.25">
      <c r="A53" s="14"/>
    </row>
    <row r="54" spans="1:29" s="6" customFormat="1" ht="12.75" customHeight="1" x14ac:dyDescent="0.2">
      <c r="A54" s="4">
        <f>+A49+1</f>
        <v>14</v>
      </c>
      <c r="B54" s="75" t="s">
        <v>344</v>
      </c>
      <c r="C54" s="76"/>
      <c r="D54" s="76"/>
      <c r="E54" s="76"/>
      <c r="F54" s="76"/>
      <c r="G54" s="76"/>
      <c r="H54" s="76"/>
      <c r="J54" s="67"/>
      <c r="K54" s="67"/>
      <c r="L54" s="67"/>
      <c r="M54" s="67"/>
      <c r="N54" s="67"/>
      <c r="O54" s="67"/>
      <c r="P54" s="67"/>
    </row>
    <row r="55" spans="1:29" ht="4.5" customHeight="1" x14ac:dyDescent="0.25">
      <c r="A55" s="14"/>
    </row>
    <row r="56" spans="1:29" s="6" customFormat="1" ht="12.75" customHeight="1" x14ac:dyDescent="0.2">
      <c r="B56" s="76" t="s">
        <v>345</v>
      </c>
      <c r="C56" s="76"/>
      <c r="D56" s="76"/>
      <c r="E56" s="76"/>
      <c r="F56" s="76"/>
      <c r="G56" s="76"/>
      <c r="H56" s="76"/>
      <c r="I56" s="76"/>
      <c r="Q56" s="76" t="s">
        <v>346</v>
      </c>
      <c r="R56" s="76"/>
      <c r="S56" s="76"/>
      <c r="T56" s="76"/>
      <c r="U56" s="76"/>
      <c r="V56" s="76"/>
      <c r="W56" s="76"/>
      <c r="X56" s="76"/>
    </row>
    <row r="57" spans="1:29" s="6" customFormat="1" ht="12.75" customHeight="1" x14ac:dyDescent="0.2">
      <c r="B57" s="255" t="s">
        <v>347</v>
      </c>
      <c r="C57" s="255"/>
      <c r="D57" s="255"/>
      <c r="E57" s="255"/>
      <c r="F57" s="255"/>
      <c r="G57" s="255"/>
      <c r="H57" s="255"/>
      <c r="I57" s="255"/>
      <c r="K57" s="67"/>
      <c r="L57" s="67"/>
      <c r="M57" s="67"/>
      <c r="N57" s="67"/>
      <c r="Q57" s="255" t="s">
        <v>352</v>
      </c>
      <c r="R57" s="255"/>
      <c r="S57" s="255"/>
      <c r="T57" s="255"/>
      <c r="U57" s="255"/>
      <c r="V57" s="255"/>
      <c r="W57" s="255"/>
      <c r="X57" s="255"/>
      <c r="Z57" s="67"/>
      <c r="AA57" s="67"/>
      <c r="AB57" s="67"/>
      <c r="AC57" s="67"/>
    </row>
    <row r="58" spans="1:29" s="6" customFormat="1" ht="12.75" customHeight="1" x14ac:dyDescent="0.2">
      <c r="B58" s="255" t="s">
        <v>348</v>
      </c>
      <c r="C58" s="255"/>
      <c r="D58" s="255"/>
      <c r="E58" s="255"/>
      <c r="F58" s="255"/>
      <c r="G58" s="255"/>
      <c r="H58" s="255"/>
      <c r="I58" s="255"/>
      <c r="K58" s="67"/>
      <c r="L58" s="67"/>
      <c r="M58" s="67"/>
      <c r="N58" s="67"/>
      <c r="Q58" s="255" t="s">
        <v>353</v>
      </c>
      <c r="R58" s="255"/>
      <c r="S58" s="255"/>
      <c r="T58" s="255"/>
      <c r="U58" s="255"/>
      <c r="V58" s="255"/>
      <c r="W58" s="255"/>
      <c r="X58" s="255"/>
      <c r="Z58" s="67"/>
      <c r="AA58" s="67"/>
      <c r="AB58" s="67"/>
      <c r="AC58" s="67"/>
    </row>
    <row r="59" spans="1:29" s="6" customFormat="1" ht="12.75" customHeight="1" x14ac:dyDescent="0.2">
      <c r="B59" s="255" t="s">
        <v>349</v>
      </c>
      <c r="C59" s="255"/>
      <c r="D59" s="255"/>
      <c r="E59" s="255"/>
      <c r="F59" s="255"/>
      <c r="G59" s="255"/>
      <c r="H59" s="255"/>
      <c r="I59" s="255"/>
      <c r="K59" s="67"/>
      <c r="L59" s="67"/>
      <c r="M59" s="67"/>
      <c r="N59" s="67"/>
      <c r="Q59" s="255" t="s">
        <v>354</v>
      </c>
      <c r="R59" s="255"/>
      <c r="S59" s="255"/>
      <c r="T59" s="255"/>
      <c r="U59" s="255"/>
      <c r="V59" s="255"/>
      <c r="W59" s="255"/>
      <c r="X59" s="255"/>
      <c r="Z59" s="67"/>
      <c r="AA59" s="67"/>
      <c r="AB59" s="67"/>
      <c r="AC59" s="67"/>
    </row>
    <row r="60" spans="1:29" s="6" customFormat="1" ht="12.75" customHeight="1" x14ac:dyDescent="0.2">
      <c r="B60" s="255" t="s">
        <v>350</v>
      </c>
      <c r="C60" s="255"/>
      <c r="D60" s="255"/>
      <c r="E60" s="255"/>
      <c r="F60" s="255"/>
      <c r="G60" s="255"/>
      <c r="H60" s="255"/>
      <c r="I60" s="255"/>
      <c r="K60" s="67"/>
      <c r="L60" s="67"/>
      <c r="M60" s="67"/>
      <c r="N60" s="67"/>
      <c r="Q60" s="255" t="s">
        <v>355</v>
      </c>
      <c r="R60" s="255"/>
      <c r="S60" s="255"/>
      <c r="T60" s="255"/>
      <c r="U60" s="255"/>
      <c r="V60" s="255"/>
      <c r="W60" s="255"/>
      <c r="X60" s="255"/>
      <c r="Z60" s="67"/>
      <c r="AA60" s="67"/>
      <c r="AB60" s="67"/>
      <c r="AC60" s="67"/>
    </row>
    <row r="61" spans="1:29" s="6" customFormat="1" ht="12.75" customHeight="1" x14ac:dyDescent="0.2">
      <c r="B61" s="255" t="s">
        <v>351</v>
      </c>
      <c r="C61" s="255"/>
      <c r="D61" s="255"/>
      <c r="E61" s="255"/>
      <c r="F61" s="255"/>
      <c r="G61" s="255"/>
      <c r="H61" s="255"/>
      <c r="I61" s="255"/>
      <c r="K61" s="67"/>
      <c r="L61" s="67"/>
      <c r="M61" s="67"/>
      <c r="N61" s="67"/>
    </row>
    <row r="62" spans="1:29" ht="4.5" customHeight="1" x14ac:dyDescent="0.25">
      <c r="A62" s="14"/>
    </row>
    <row r="63" spans="1:29" s="6" customFormat="1" ht="12.75" customHeight="1" x14ac:dyDescent="0.2">
      <c r="B63" s="133" t="s">
        <v>356</v>
      </c>
      <c r="C63" s="133"/>
      <c r="D63" s="133"/>
      <c r="E63" s="133"/>
      <c r="F63" s="133"/>
      <c r="G63" s="133"/>
      <c r="H63" s="133"/>
      <c r="I63" s="133"/>
      <c r="K63" s="133">
        <f>SUM(K57:N61)</f>
        <v>0</v>
      </c>
      <c r="L63" s="133"/>
      <c r="M63" s="133"/>
      <c r="N63" s="133"/>
      <c r="Q63" s="133" t="s">
        <v>357</v>
      </c>
      <c r="R63" s="133"/>
      <c r="S63" s="133"/>
      <c r="T63" s="133"/>
      <c r="U63" s="133"/>
      <c r="V63" s="133"/>
      <c r="W63" s="133"/>
      <c r="X63" s="133"/>
      <c r="Z63" s="133">
        <f>SUM(Z57:AC60)</f>
        <v>0</v>
      </c>
      <c r="AA63" s="133"/>
      <c r="AB63" s="133"/>
      <c r="AC63" s="133"/>
    </row>
    <row r="64" spans="1:29" ht="4.5" customHeight="1" x14ac:dyDescent="0.25">
      <c r="A64" s="14"/>
    </row>
    <row r="65" spans="1:29" s="6" customFormat="1" ht="12.75" customHeight="1" x14ac:dyDescent="0.2">
      <c r="A65" s="4">
        <f>+A54+1</f>
        <v>15</v>
      </c>
      <c r="B65" s="75" t="s">
        <v>358</v>
      </c>
      <c r="C65" s="76"/>
      <c r="D65" s="76"/>
      <c r="E65" s="76"/>
      <c r="F65" s="76"/>
      <c r="G65" s="76"/>
      <c r="H65" s="76"/>
      <c r="I65" s="76"/>
      <c r="J65" s="76"/>
      <c r="K65" s="76"/>
      <c r="L65" s="16"/>
      <c r="M65" s="256">
        <f>SUM(M67:S69)</f>
        <v>0</v>
      </c>
      <c r="N65" s="256"/>
      <c r="O65" s="256"/>
      <c r="P65" s="256"/>
      <c r="Q65" s="256"/>
      <c r="R65" s="256"/>
      <c r="S65" s="256"/>
    </row>
    <row r="66" spans="1:29" ht="4.5" customHeight="1" x14ac:dyDescent="0.25">
      <c r="A66" s="14"/>
    </row>
    <row r="67" spans="1:29" s="6" customFormat="1" ht="12.75" customHeight="1" x14ac:dyDescent="0.2">
      <c r="B67" s="257" t="s">
        <v>359</v>
      </c>
      <c r="C67" s="257"/>
      <c r="D67" s="257"/>
      <c r="E67" s="257"/>
      <c r="F67" s="257"/>
      <c r="G67" s="257"/>
      <c r="H67" s="257"/>
      <c r="I67" s="257"/>
      <c r="J67" s="257"/>
      <c r="M67" s="70"/>
      <c r="N67" s="70"/>
      <c r="O67" s="70"/>
      <c r="P67" s="70"/>
      <c r="Q67" s="70"/>
      <c r="R67" s="70"/>
      <c r="S67" s="70"/>
    </row>
    <row r="68" spans="1:29" s="6" customFormat="1" ht="12.75" customHeight="1" x14ac:dyDescent="0.2">
      <c r="B68" s="257" t="s">
        <v>360</v>
      </c>
      <c r="C68" s="257"/>
      <c r="D68" s="257"/>
      <c r="E68" s="257"/>
      <c r="F68" s="257"/>
      <c r="G68" s="257"/>
      <c r="H68" s="257"/>
      <c r="I68" s="257"/>
      <c r="J68" s="257"/>
      <c r="M68" s="70"/>
      <c r="N68" s="70"/>
      <c r="O68" s="70"/>
      <c r="P68" s="70"/>
      <c r="Q68" s="70"/>
      <c r="R68" s="70"/>
      <c r="S68" s="70"/>
    </row>
    <row r="69" spans="1:29" s="6" customFormat="1" ht="12.75" customHeight="1" x14ac:dyDescent="0.2">
      <c r="B69" s="257" t="s">
        <v>361</v>
      </c>
      <c r="C69" s="257"/>
      <c r="D69" s="257"/>
      <c r="E69" s="257"/>
      <c r="F69" s="257"/>
      <c r="G69" s="257"/>
      <c r="H69" s="257"/>
      <c r="I69" s="257"/>
      <c r="J69" s="257"/>
      <c r="M69" s="70">
        <f>SUM(M71:S73)</f>
        <v>0</v>
      </c>
      <c r="N69" s="70"/>
      <c r="O69" s="70"/>
      <c r="P69" s="70"/>
      <c r="Q69" s="70"/>
      <c r="R69" s="70"/>
      <c r="S69" s="70"/>
    </row>
    <row r="70" spans="1:29" ht="4.5" customHeight="1" x14ac:dyDescent="0.25">
      <c r="A70" s="14"/>
    </row>
    <row r="71" spans="1:29" s="6" customFormat="1" ht="12.75" customHeight="1" x14ac:dyDescent="0.2">
      <c r="C71" s="67"/>
      <c r="D71" s="67"/>
      <c r="E71" s="67"/>
      <c r="F71" s="67"/>
      <c r="G71" s="67"/>
      <c r="H71" s="67"/>
      <c r="I71" s="67"/>
      <c r="J71" s="67"/>
      <c r="M71" s="70"/>
      <c r="N71" s="70"/>
      <c r="O71" s="70"/>
      <c r="P71" s="70"/>
      <c r="Q71" s="70"/>
      <c r="R71" s="70"/>
      <c r="S71" s="70"/>
    </row>
    <row r="72" spans="1:29" s="6" customFormat="1" ht="12.75" customHeight="1" x14ac:dyDescent="0.2">
      <c r="C72" s="67"/>
      <c r="D72" s="67"/>
      <c r="E72" s="67"/>
      <c r="F72" s="67"/>
      <c r="G72" s="67"/>
      <c r="H72" s="67"/>
      <c r="I72" s="67"/>
      <c r="J72" s="67"/>
      <c r="M72" s="70"/>
      <c r="N72" s="70"/>
      <c r="O72" s="70"/>
      <c r="P72" s="70"/>
      <c r="Q72" s="70"/>
      <c r="R72" s="70"/>
      <c r="S72" s="70"/>
    </row>
    <row r="73" spans="1:29" s="6" customFormat="1" ht="12.75" customHeight="1" x14ac:dyDescent="0.2">
      <c r="C73" s="67"/>
      <c r="D73" s="67"/>
      <c r="E73" s="67"/>
      <c r="F73" s="67"/>
      <c r="G73" s="67"/>
      <c r="H73" s="67"/>
      <c r="I73" s="67"/>
      <c r="J73" s="67"/>
      <c r="M73" s="70"/>
      <c r="N73" s="70"/>
      <c r="O73" s="70"/>
      <c r="P73" s="70"/>
      <c r="Q73" s="70"/>
      <c r="R73" s="70"/>
      <c r="S73" s="70"/>
    </row>
    <row r="74" spans="1:29" s="6" customFormat="1" ht="12.75" customHeight="1" x14ac:dyDescent="0.2">
      <c r="A74" s="4">
        <f>+A65+1</f>
        <v>16</v>
      </c>
      <c r="B74" s="75" t="s">
        <v>362</v>
      </c>
      <c r="C74" s="76"/>
      <c r="D74" s="76"/>
      <c r="E74" s="76"/>
      <c r="F74" s="76"/>
      <c r="G74" s="76"/>
      <c r="H74" s="76"/>
      <c r="J74" s="67"/>
      <c r="K74" s="67"/>
      <c r="L74" s="67"/>
    </row>
    <row r="75" spans="1:29" s="6" customFormat="1" ht="12.75" customHeight="1" x14ac:dyDescent="0.2"/>
    <row r="76" spans="1:29" s="6" customFormat="1" ht="12.75" customHeight="1" x14ac:dyDescent="0.2">
      <c r="B76" s="76" t="s">
        <v>536</v>
      </c>
      <c r="C76" s="76"/>
      <c r="D76" s="76"/>
      <c r="E76" s="76"/>
      <c r="F76" s="76"/>
      <c r="G76" s="76"/>
      <c r="H76" s="76"/>
      <c r="I76" s="76"/>
      <c r="J76" s="76"/>
      <c r="K76" s="76"/>
      <c r="L76" s="76"/>
      <c r="M76" s="76"/>
      <c r="N76" s="76"/>
      <c r="O76" s="76"/>
      <c r="P76" s="76"/>
      <c r="Q76" s="16"/>
      <c r="R76" s="67"/>
      <c r="S76" s="67"/>
      <c r="T76" s="67"/>
      <c r="U76" s="67"/>
      <c r="V76" s="67"/>
      <c r="W76" s="67"/>
      <c r="X76" s="67"/>
      <c r="Y76" s="67"/>
      <c r="Z76" s="67"/>
      <c r="AA76" s="67"/>
      <c r="AB76" s="67"/>
      <c r="AC76" s="67"/>
    </row>
    <row r="77" spans="1:29" s="6" customFormat="1" ht="12.75" customHeight="1" x14ac:dyDescent="0.2">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row>
    <row r="78" spans="1:29" s="6" customFormat="1" ht="12.75" customHeight="1" x14ac:dyDescent="0.2">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row>
    <row r="79" spans="1:29" s="6" customFormat="1" ht="12.75" customHeight="1" x14ac:dyDescent="0.2">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row>
    <row r="80" spans="1:29" s="6" customFormat="1" ht="12.75" customHeight="1" x14ac:dyDescent="0.2"/>
    <row r="81" spans="2:29" s="6" customFormat="1" ht="12.75" customHeight="1" x14ac:dyDescent="0.2"/>
    <row r="82" spans="2:29" s="6" customFormat="1" ht="12.75" customHeight="1" x14ac:dyDescent="0.2">
      <c r="B82" s="258" t="s">
        <v>363</v>
      </c>
      <c r="C82" s="258"/>
      <c r="D82" s="258"/>
      <c r="E82" s="258"/>
      <c r="F82" s="258"/>
      <c r="G82" s="258"/>
      <c r="H82" s="258"/>
      <c r="I82" s="258"/>
      <c r="J82" s="258"/>
      <c r="K82" s="258"/>
      <c r="L82" s="258"/>
      <c r="M82" s="258"/>
      <c r="N82" s="258"/>
      <c r="O82" s="258"/>
      <c r="P82" s="258"/>
      <c r="Q82" s="258"/>
    </row>
    <row r="83" spans="2:29" s="6" customFormat="1" ht="12.75" customHeight="1" x14ac:dyDescent="0.2"/>
    <row r="84" spans="2:29" s="6" customFormat="1" ht="12.75" customHeight="1" x14ac:dyDescent="0.2">
      <c r="Q84" s="99"/>
      <c r="R84" s="99"/>
      <c r="S84" s="99"/>
      <c r="T84" s="99"/>
      <c r="U84" s="99"/>
      <c r="V84" s="99"/>
      <c r="W84" s="99"/>
      <c r="X84" s="99"/>
      <c r="Y84" s="99"/>
      <c r="Z84" s="99"/>
      <c r="AA84" s="99"/>
      <c r="AB84" s="99"/>
      <c r="AC84" s="99"/>
    </row>
    <row r="85" spans="2:29" s="6" customFormat="1" ht="12.75" customHeight="1" x14ac:dyDescent="0.2">
      <c r="Q85" s="67"/>
      <c r="R85" s="67"/>
      <c r="S85" s="67"/>
      <c r="T85" s="67"/>
      <c r="U85" s="67"/>
      <c r="V85" s="67"/>
      <c r="W85" s="67"/>
      <c r="X85" s="67"/>
      <c r="Y85" s="67"/>
      <c r="Z85" s="67"/>
      <c r="AA85" s="67"/>
      <c r="AB85" s="67"/>
      <c r="AC85" s="67"/>
    </row>
    <row r="86" spans="2:29" s="6" customFormat="1" ht="12" x14ac:dyDescent="0.2">
      <c r="Q86" s="259" t="s">
        <v>3</v>
      </c>
      <c r="R86" s="259"/>
      <c r="S86" s="259"/>
      <c r="T86" s="259"/>
      <c r="U86" s="259"/>
      <c r="V86" s="260" t="s">
        <v>364</v>
      </c>
      <c r="W86" s="260"/>
      <c r="X86" s="260"/>
      <c r="Y86" s="260"/>
      <c r="Z86" s="260"/>
      <c r="AA86" s="260"/>
      <c r="AB86" s="260"/>
      <c r="AC86" s="260"/>
    </row>
    <row r="87" spans="2:29" s="6" customFormat="1" ht="12.75" customHeight="1" x14ac:dyDescent="0.2"/>
    <row r="88" spans="2:29" s="6" customFormat="1" ht="12.75" customHeight="1" x14ac:dyDescent="0.2"/>
    <row r="89" spans="2:29" s="6" customFormat="1" ht="12.75" customHeight="1" x14ac:dyDescent="0.2">
      <c r="B89" s="158" t="s">
        <v>532</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59"/>
    </row>
    <row r="90" spans="2:29" s="6" customFormat="1" ht="12.75" customHeight="1" x14ac:dyDescent="0.2"/>
    <row r="91" spans="2:29" s="6" customFormat="1" ht="12.75" customHeight="1" x14ac:dyDescent="0.2">
      <c r="B91" s="239" t="s">
        <v>533</v>
      </c>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1"/>
    </row>
    <row r="92" spans="2:29" s="6" customFormat="1" ht="12.75" customHeight="1" x14ac:dyDescent="0.2">
      <c r="B92" s="242"/>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4"/>
    </row>
    <row r="93" spans="2:29" s="6" customFormat="1" ht="12.75" customHeight="1" x14ac:dyDescent="0.2">
      <c r="B93" s="242"/>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4"/>
    </row>
    <row r="94" spans="2:29" s="6" customFormat="1" ht="12.75" customHeight="1" x14ac:dyDescent="0.2">
      <c r="B94" s="242"/>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4"/>
    </row>
    <row r="95" spans="2:29" s="6" customFormat="1" ht="12.75" customHeight="1" x14ac:dyDescent="0.2">
      <c r="B95" s="242"/>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4"/>
    </row>
    <row r="96" spans="2:29" s="6" customFormat="1" ht="12.75" customHeight="1" x14ac:dyDescent="0.2">
      <c r="B96" s="242"/>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4"/>
    </row>
    <row r="97" spans="2:28" s="6" customFormat="1" ht="12.75" customHeight="1" x14ac:dyDescent="0.2">
      <c r="B97" s="242"/>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4"/>
    </row>
    <row r="98" spans="2:28" s="6" customFormat="1" ht="12.75" customHeight="1" x14ac:dyDescent="0.2">
      <c r="B98" s="242"/>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4"/>
    </row>
    <row r="99" spans="2:28" s="6" customFormat="1" ht="12.75" customHeight="1" x14ac:dyDescent="0.2">
      <c r="B99" s="242"/>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4"/>
    </row>
    <row r="100" spans="2:28" s="6" customFormat="1" ht="12.75" customHeight="1" x14ac:dyDescent="0.2">
      <c r="B100" s="242"/>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4"/>
    </row>
    <row r="101" spans="2:28" s="6" customFormat="1" ht="12.75" customHeight="1" x14ac:dyDescent="0.2">
      <c r="B101" s="242"/>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4"/>
    </row>
    <row r="102" spans="2:28" s="6" customFormat="1" ht="12.75" customHeight="1" x14ac:dyDescent="0.2">
      <c r="B102" s="242"/>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4"/>
    </row>
    <row r="103" spans="2:28" s="6" customFormat="1" ht="12.75" customHeight="1" x14ac:dyDescent="0.2">
      <c r="B103" s="242"/>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4"/>
    </row>
    <row r="104" spans="2:28" s="6" customFormat="1" ht="12.75" customHeight="1" x14ac:dyDescent="0.2">
      <c r="B104" s="242"/>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4"/>
    </row>
    <row r="105" spans="2:28" s="6" customFormat="1" ht="12.75" customHeight="1" x14ac:dyDescent="0.2">
      <c r="B105" s="242"/>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4"/>
    </row>
    <row r="106" spans="2:28" s="6" customFormat="1" ht="12.75" customHeight="1" x14ac:dyDescent="0.2">
      <c r="B106" s="242"/>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4"/>
    </row>
    <row r="107" spans="2:28" s="6" customFormat="1" ht="12.75" customHeight="1" x14ac:dyDescent="0.2">
      <c r="B107" s="242"/>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4"/>
    </row>
    <row r="108" spans="2:28" s="6" customFormat="1" ht="12.75" customHeight="1" x14ac:dyDescent="0.2">
      <c r="B108" s="24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4"/>
    </row>
    <row r="109" spans="2:28" s="6" customFormat="1" ht="12.75" customHeight="1" x14ac:dyDescent="0.2">
      <c r="B109" s="242"/>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4"/>
    </row>
    <row r="110" spans="2:28" s="6" customFormat="1" ht="12.75" customHeight="1" x14ac:dyDescent="0.2">
      <c r="B110" s="245"/>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7"/>
    </row>
    <row r="111" spans="2:28" s="6" customFormat="1" ht="12.75" customHeight="1" x14ac:dyDescent="0.2"/>
    <row r="112" spans="2:28" s="6" customFormat="1" ht="12.75" customHeight="1" x14ac:dyDescent="0.2">
      <c r="B112" s="250" t="s">
        <v>534</v>
      </c>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2"/>
    </row>
    <row r="113" spans="2:27" s="6" customFormat="1" ht="12.75" customHeight="1" x14ac:dyDescent="0.2"/>
    <row r="114" spans="2:27" s="6" customFormat="1" ht="12.75" customHeight="1" x14ac:dyDescent="0.2">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row>
    <row r="115" spans="2:27" s="6" customFormat="1" ht="12.75" customHeight="1" x14ac:dyDescent="0.2">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row>
    <row r="116" spans="2:27" s="6" customFormat="1" ht="12.75" customHeight="1" x14ac:dyDescent="0.2">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row>
    <row r="117" spans="2:27" s="6" customFormat="1" ht="12.75" customHeight="1" x14ac:dyDescent="0.2">
      <c r="B117" s="249" t="s">
        <v>384</v>
      </c>
      <c r="C117" s="249"/>
      <c r="D117" s="249"/>
      <c r="E117" s="249"/>
      <c r="F117" s="249"/>
      <c r="G117" s="249"/>
      <c r="H117" s="249"/>
      <c r="I117" s="249"/>
      <c r="J117" s="249" t="s">
        <v>383</v>
      </c>
      <c r="K117" s="249"/>
      <c r="L117" s="249"/>
      <c r="M117" s="249"/>
      <c r="N117" s="249"/>
      <c r="O117" s="249"/>
      <c r="P117" s="249"/>
      <c r="Q117" s="249"/>
      <c r="R117" s="249"/>
      <c r="S117" s="249" t="s">
        <v>535</v>
      </c>
      <c r="T117" s="249"/>
      <c r="U117" s="249"/>
      <c r="V117" s="249"/>
      <c r="W117" s="249"/>
      <c r="X117" s="249"/>
      <c r="Y117" s="249"/>
      <c r="Z117" s="249"/>
      <c r="AA117" s="249"/>
    </row>
    <row r="118" spans="2:27" s="6" customFormat="1" ht="12.75" customHeight="1" x14ac:dyDescent="0.2"/>
    <row r="119" spans="2:27" s="6" customFormat="1" ht="12.75" customHeight="1" x14ac:dyDescent="0.2"/>
    <row r="120" spans="2:27" s="6" customFormat="1" ht="12.75" customHeight="1" x14ac:dyDescent="0.2"/>
    <row r="121" spans="2:27" s="6" customFormat="1" ht="12.75" customHeight="1" x14ac:dyDescent="0.2"/>
    <row r="122" spans="2:27" s="6" customFormat="1" ht="12.75" customHeight="1" x14ac:dyDescent="0.2"/>
    <row r="123" spans="2:27" s="6" customFormat="1" ht="12.75" customHeight="1" x14ac:dyDescent="0.2"/>
    <row r="124" spans="2:27" s="6" customFormat="1" ht="12.75" customHeight="1" x14ac:dyDescent="0.2"/>
    <row r="125" spans="2:27" s="6" customFormat="1" ht="12.75" customHeight="1" x14ac:dyDescent="0.2"/>
    <row r="126" spans="2:27" s="6" customFormat="1" ht="12.75" customHeight="1" x14ac:dyDescent="0.2"/>
    <row r="127" spans="2:27" s="6" customFormat="1" ht="12.75" customHeight="1" x14ac:dyDescent="0.2"/>
    <row r="128" spans="2:27"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6" customFormat="1" ht="12.75" customHeight="1" x14ac:dyDescent="0.2"/>
    <row r="162" s="6" customFormat="1" ht="12.75" customHeight="1" x14ac:dyDescent="0.2"/>
    <row r="163" s="6" customFormat="1" ht="12.75" customHeight="1" x14ac:dyDescent="0.2"/>
    <row r="164" s="6" customFormat="1" ht="12.75" customHeight="1" x14ac:dyDescent="0.2"/>
    <row r="165" s="6" customFormat="1" ht="12.75" customHeight="1" x14ac:dyDescent="0.2"/>
    <row r="166" s="6" customFormat="1" ht="12.75" customHeight="1" x14ac:dyDescent="0.2"/>
    <row r="167" s="6" customFormat="1" ht="12.75" customHeight="1" x14ac:dyDescent="0.2"/>
    <row r="168" s="6" customFormat="1" ht="12.75" customHeight="1" x14ac:dyDescent="0.2"/>
    <row r="169" s="6" customFormat="1" ht="12.75" customHeight="1" x14ac:dyDescent="0.2"/>
    <row r="170" s="6" customFormat="1" ht="12.75" customHeight="1" x14ac:dyDescent="0.2"/>
    <row r="171" s="6" customFormat="1" ht="12.75" customHeight="1" x14ac:dyDescent="0.2"/>
    <row r="172" s="6" customFormat="1" ht="12.75" customHeight="1" x14ac:dyDescent="0.2"/>
    <row r="173" s="6" customFormat="1" ht="12.75" customHeight="1" x14ac:dyDescent="0.2"/>
    <row r="174" s="6" customFormat="1" ht="12.75" customHeight="1" x14ac:dyDescent="0.2"/>
    <row r="175" s="6" customFormat="1" ht="12.75" customHeight="1" x14ac:dyDescent="0.2"/>
    <row r="176" s="6" customFormat="1" ht="12.75" customHeight="1" x14ac:dyDescent="0.2"/>
    <row r="177" s="6" customFormat="1" ht="12.75" customHeight="1" x14ac:dyDescent="0.2"/>
    <row r="178" s="6" customFormat="1" ht="12.75" customHeight="1" x14ac:dyDescent="0.2"/>
    <row r="179" s="6" customFormat="1" ht="12.75" customHeight="1" x14ac:dyDescent="0.2"/>
    <row r="180" s="6" customFormat="1" ht="12.75" customHeight="1" x14ac:dyDescent="0.2"/>
    <row r="181" s="6" customFormat="1" ht="12.75" customHeight="1" x14ac:dyDescent="0.2"/>
    <row r="182" s="6" customFormat="1" ht="12.75" customHeight="1" x14ac:dyDescent="0.2"/>
    <row r="183" s="6" customFormat="1" ht="12.75" customHeight="1" x14ac:dyDescent="0.2"/>
    <row r="184" s="6" customFormat="1" ht="12.75" customHeight="1" x14ac:dyDescent="0.2"/>
    <row r="185" s="6" customFormat="1" ht="12.75" customHeight="1" x14ac:dyDescent="0.2"/>
    <row r="186" s="6" customFormat="1" ht="12.75" customHeight="1" x14ac:dyDescent="0.2"/>
    <row r="187" s="6" customFormat="1" ht="12.75" customHeight="1" x14ac:dyDescent="0.2"/>
    <row r="188" s="6" customFormat="1" ht="12.75" customHeight="1" x14ac:dyDescent="0.2"/>
    <row r="189" s="6" customFormat="1" ht="12.75" customHeight="1" x14ac:dyDescent="0.2"/>
    <row r="190" s="6" customFormat="1" ht="12.75" customHeight="1" x14ac:dyDescent="0.2"/>
    <row r="191" s="6" customFormat="1" ht="12.75" customHeight="1" x14ac:dyDescent="0.2"/>
    <row r="192"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sheetData>
  <sheetProtection algorithmName="SHA-512" hashValue="re8RtFYE4+ckPuOWjUyk1TWI8SrGUbvV51n/2Gh/gOMUMa4WuyAPRwrEzDVFXH+0DeOiWYf60QL6Ti54IWmeZw==" saltValue="KfsEVLijAGmU6O1waVOJsA==" spinCount="100000" sheet="1" objects="1" scenarios="1"/>
  <mergeCells count="117">
    <mergeCell ref="B79:AC79"/>
    <mergeCell ref="B82:Q82"/>
    <mergeCell ref="Q84:U85"/>
    <mergeCell ref="Q86:U86"/>
    <mergeCell ref="V84:AC85"/>
    <mergeCell ref="V86:AC86"/>
    <mergeCell ref="B74:H74"/>
    <mergeCell ref="J74:L74"/>
    <mergeCell ref="B76:P76"/>
    <mergeCell ref="R76:AC76"/>
    <mergeCell ref="B77:AC77"/>
    <mergeCell ref="B78:AC78"/>
    <mergeCell ref="M71:S71"/>
    <mergeCell ref="M72:S72"/>
    <mergeCell ref="M73:S73"/>
    <mergeCell ref="C71:J71"/>
    <mergeCell ref="C72:J72"/>
    <mergeCell ref="C73:J73"/>
    <mergeCell ref="B65:K65"/>
    <mergeCell ref="M65:S65"/>
    <mergeCell ref="B67:J67"/>
    <mergeCell ref="B68:J68"/>
    <mergeCell ref="B69:J69"/>
    <mergeCell ref="M67:S67"/>
    <mergeCell ref="M68:S68"/>
    <mergeCell ref="M69:S69"/>
    <mergeCell ref="B61:I61"/>
    <mergeCell ref="K61:N61"/>
    <mergeCell ref="B63:I63"/>
    <mergeCell ref="Q63:X63"/>
    <mergeCell ref="K63:N63"/>
    <mergeCell ref="Z63:AC63"/>
    <mergeCell ref="B59:I59"/>
    <mergeCell ref="K59:N59"/>
    <mergeCell ref="Q59:X59"/>
    <mergeCell ref="Z59:AC59"/>
    <mergeCell ref="B60:I60"/>
    <mergeCell ref="K60:N60"/>
    <mergeCell ref="Q60:X60"/>
    <mergeCell ref="Z60:AC60"/>
    <mergeCell ref="B57:I57"/>
    <mergeCell ref="K57:N57"/>
    <mergeCell ref="Q56:X56"/>
    <mergeCell ref="Q57:X57"/>
    <mergeCell ref="Z57:AC57"/>
    <mergeCell ref="B58:I58"/>
    <mergeCell ref="K58:N58"/>
    <mergeCell ref="Q58:X58"/>
    <mergeCell ref="Z58:AC58"/>
    <mergeCell ref="B51:K51"/>
    <mergeCell ref="L51:AC51"/>
    <mergeCell ref="B52:AC52"/>
    <mergeCell ref="B54:H54"/>
    <mergeCell ref="J54:P54"/>
    <mergeCell ref="B56:I56"/>
    <mergeCell ref="B45:I45"/>
    <mergeCell ref="K45:U45"/>
    <mergeCell ref="W45:AC45"/>
    <mergeCell ref="B47:J47"/>
    <mergeCell ref="L47:P47"/>
    <mergeCell ref="B49:W49"/>
    <mergeCell ref="Y49:AA49"/>
    <mergeCell ref="B43:I43"/>
    <mergeCell ref="K43:U43"/>
    <mergeCell ref="W43:AC43"/>
    <mergeCell ref="B44:I44"/>
    <mergeCell ref="K44:U44"/>
    <mergeCell ref="W44:AC44"/>
    <mergeCell ref="B33:P33"/>
    <mergeCell ref="B34:AC36"/>
    <mergeCell ref="B38:L38"/>
    <mergeCell ref="D40:G40"/>
    <mergeCell ref="B42:I42"/>
    <mergeCell ref="K42:U42"/>
    <mergeCell ref="M40:S40"/>
    <mergeCell ref="W42:AC42"/>
    <mergeCell ref="X40:AB40"/>
    <mergeCell ref="B30:M30"/>
    <mergeCell ref="O30:AC30"/>
    <mergeCell ref="B31:M31"/>
    <mergeCell ref="O31:AC31"/>
    <mergeCell ref="B22:AC22"/>
    <mergeCell ref="B24:K24"/>
    <mergeCell ref="D26:J26"/>
    <mergeCell ref="S26:Y26"/>
    <mergeCell ref="O28:AC28"/>
    <mergeCell ref="B28:M28"/>
    <mergeCell ref="B21:R21"/>
    <mergeCell ref="S21:AC21"/>
    <mergeCell ref="B13:D13"/>
    <mergeCell ref="E13:AC13"/>
    <mergeCell ref="B15:G15"/>
    <mergeCell ref="B17:D17"/>
    <mergeCell ref="H15:AC15"/>
    <mergeCell ref="E17:AC17"/>
    <mergeCell ref="B29:M29"/>
    <mergeCell ref="O29:AC29"/>
    <mergeCell ref="B9:E9"/>
    <mergeCell ref="F9:AC9"/>
    <mergeCell ref="B11:F11"/>
    <mergeCell ref="G11:AC11"/>
    <mergeCell ref="J4:S4"/>
    <mergeCell ref="F1:X2"/>
    <mergeCell ref="G6:W7"/>
    <mergeCell ref="B19:C19"/>
    <mergeCell ref="D19:G19"/>
    <mergeCell ref="J19:M19"/>
    <mergeCell ref="N19:AC19"/>
    <mergeCell ref="B89:AB89"/>
    <mergeCell ref="B91:AB110"/>
    <mergeCell ref="B114:I116"/>
    <mergeCell ref="J114:R116"/>
    <mergeCell ref="S114:AA116"/>
    <mergeCell ref="B117:I117"/>
    <mergeCell ref="J117:R117"/>
    <mergeCell ref="S117:AA117"/>
    <mergeCell ref="B112:AB112"/>
  </mergeCells>
  <dataValidations disablePrompts="1" count="1">
    <dataValidation type="list" allowBlank="1" showInputMessage="1" showErrorMessage="1" sqref="Y49:AA49 J74:L74">
      <formula1>"TAK,NIE"</formula1>
    </dataValidation>
  </dataValidations>
  <pageMargins left="0.70866141732283472" right="0.59055118110236227" top="0.94488188976377963" bottom="0.9055118110236221" header="0.19685039370078741" footer="0.19685039370078741"/>
  <pageSetup paperSize="9" orientation="portrait" r:id="rId1"/>
  <headerFooter>
    <oddHeader xml:space="preserve">&amp;L&amp;G&amp;CFormularz F01-T-P10
Wniosek Pożyczkowy&amp;RWydanie: 2
Obowiązuje od: 01.01.2024
</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AF1521"/>
  <sheetViews>
    <sheetView view="pageLayout" zoomScale="160" zoomScaleNormal="100" zoomScalePageLayoutView="160" workbookViewId="0">
      <selection activeCell="Q35" sqref="Q35:AF35"/>
    </sheetView>
  </sheetViews>
  <sheetFormatPr defaultColWidth="3" defaultRowHeight="15" x14ac:dyDescent="0.25"/>
  <cols>
    <col min="1" max="32" width="2.7109375" customWidth="1"/>
  </cols>
  <sheetData>
    <row r="1" spans="1:32" ht="4.5" customHeight="1" x14ac:dyDescent="0.25"/>
    <row r="2" spans="1:32" s="6" customFormat="1" ht="12.75" customHeight="1" x14ac:dyDescent="0.25">
      <c r="A2"/>
      <c r="B2"/>
      <c r="C2"/>
      <c r="D2" s="398" t="s">
        <v>365</v>
      </c>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c r="AE2"/>
      <c r="AF2"/>
    </row>
    <row r="3" spans="1:32" ht="4.5" customHeight="1" x14ac:dyDescent="0.25"/>
    <row r="4" spans="1:32" s="6" customFormat="1" ht="12.75" customHeight="1" x14ac:dyDescent="0.25">
      <c r="A4"/>
      <c r="B4" s="399" t="str">
        <f>IF(Formularz_wniosku!B17="","",Formularz_wniosku!B17)</f>
        <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row>
    <row r="5" spans="1:32" s="6" customFormat="1" ht="12.75" customHeight="1" x14ac:dyDescent="0.25">
      <c r="A5"/>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row>
    <row r="6" spans="1:32" s="6" customFormat="1" ht="6.75" customHeight="1" x14ac:dyDescent="0.25">
      <c r="A6"/>
      <c r="B6"/>
      <c r="C6"/>
      <c r="D6"/>
      <c r="E6"/>
      <c r="F6"/>
      <c r="G6" s="400" t="s">
        <v>366</v>
      </c>
      <c r="H6" s="400"/>
      <c r="I6" s="400"/>
      <c r="J6" s="400"/>
      <c r="K6" s="400"/>
      <c r="L6" s="400"/>
      <c r="M6" s="400"/>
      <c r="N6" s="400"/>
      <c r="O6" s="400"/>
      <c r="P6" s="400"/>
      <c r="Q6" s="400"/>
      <c r="R6" s="400"/>
      <c r="S6" s="400"/>
      <c r="T6" s="400"/>
      <c r="U6" s="400"/>
      <c r="V6" s="400"/>
      <c r="W6" s="400"/>
      <c r="X6" s="400"/>
      <c r="Y6" s="400"/>
      <c r="Z6" s="400"/>
      <c r="AA6"/>
      <c r="AB6"/>
      <c r="AC6"/>
      <c r="AD6"/>
      <c r="AE6"/>
      <c r="AF6"/>
    </row>
    <row r="7" spans="1:32" s="6" customFormat="1" ht="12.75" customHeight="1" x14ac:dyDescent="0.25">
      <c r="A7"/>
      <c r="B7" s="60" t="s">
        <v>367</v>
      </c>
      <c r="C7" s="60"/>
      <c r="D7" s="60"/>
      <c r="E7" s="60"/>
      <c r="F7" s="60"/>
      <c r="G7" s="60"/>
      <c r="H7"/>
      <c r="I7"/>
      <c r="J7"/>
      <c r="K7"/>
      <c r="L7"/>
      <c r="M7"/>
      <c r="N7"/>
      <c r="O7"/>
      <c r="P7"/>
      <c r="Q7"/>
      <c r="R7"/>
      <c r="S7"/>
      <c r="T7"/>
      <c r="U7"/>
      <c r="V7"/>
      <c r="W7"/>
      <c r="X7"/>
      <c r="Y7"/>
      <c r="Z7"/>
      <c r="AA7"/>
      <c r="AB7"/>
      <c r="AC7"/>
      <c r="AD7"/>
      <c r="AE7"/>
      <c r="AF7"/>
    </row>
    <row r="8" spans="1:32" s="6" customFormat="1" ht="12.75" customHeight="1" x14ac:dyDescent="0.25">
      <c r="A8"/>
      <c r="B8" s="275" t="s">
        <v>368</v>
      </c>
      <c r="C8" s="275"/>
      <c r="D8" s="275"/>
      <c r="E8" s="275"/>
      <c r="F8" s="275"/>
      <c r="G8" s="275"/>
      <c r="H8" s="275"/>
      <c r="I8" s="275"/>
      <c r="J8" s="7"/>
      <c r="K8"/>
      <c r="L8"/>
      <c r="M8"/>
      <c r="N8"/>
      <c r="O8"/>
      <c r="P8"/>
      <c r="Q8"/>
      <c r="R8"/>
      <c r="S8"/>
      <c r="T8"/>
      <c r="U8"/>
      <c r="V8"/>
      <c r="W8"/>
      <c r="X8"/>
      <c r="Y8"/>
      <c r="Z8"/>
      <c r="AA8"/>
      <c r="AB8"/>
      <c r="AC8"/>
      <c r="AD8"/>
      <c r="AE8"/>
      <c r="AF8"/>
    </row>
    <row r="9" spans="1:32" ht="4.5" customHeight="1" x14ac:dyDescent="0.25"/>
    <row r="10" spans="1:32" s="6" customFormat="1" ht="12.75" customHeight="1" x14ac:dyDescent="0.25">
      <c r="A10"/>
      <c r="B10" s="275" t="s">
        <v>369</v>
      </c>
      <c r="C10" s="275"/>
      <c r="D10" s="275"/>
      <c r="E10" s="275"/>
      <c r="F10" s="275"/>
      <c r="G10" s="275"/>
      <c r="H10" s="275"/>
      <c r="I10" s="275"/>
      <c r="J10" s="7"/>
      <c r="K10"/>
      <c r="L10"/>
      <c r="M10"/>
      <c r="N10"/>
      <c r="O10"/>
      <c r="P10"/>
      <c r="Q10"/>
      <c r="R10"/>
      <c r="S10"/>
      <c r="T10"/>
      <c r="U10"/>
      <c r="V10"/>
      <c r="W10"/>
      <c r="X10"/>
      <c r="Y10"/>
      <c r="Z10"/>
      <c r="AA10"/>
      <c r="AB10"/>
      <c r="AC10"/>
      <c r="AD10"/>
      <c r="AE10"/>
      <c r="AF10"/>
    </row>
    <row r="11" spans="1:32" ht="4.5" customHeight="1" x14ac:dyDescent="0.25"/>
    <row r="12" spans="1:32" s="6" customFormat="1" ht="12.75" customHeight="1" x14ac:dyDescent="0.25">
      <c r="A12"/>
      <c r="B12" s="275" t="s">
        <v>370</v>
      </c>
      <c r="C12" s="275"/>
      <c r="D12" s="275"/>
      <c r="E12" s="275"/>
      <c r="F12" s="275"/>
      <c r="G12" s="275"/>
      <c r="H12" s="275"/>
      <c r="I12" s="275"/>
      <c r="J12" s="7"/>
      <c r="K12"/>
      <c r="L12"/>
      <c r="M12"/>
      <c r="N12"/>
      <c r="O12"/>
      <c r="P12"/>
      <c r="Q12"/>
      <c r="R12"/>
      <c r="S12"/>
      <c r="T12"/>
      <c r="U12"/>
      <c r="V12"/>
      <c r="W12"/>
      <c r="X12"/>
      <c r="Y12"/>
      <c r="Z12"/>
      <c r="AA12"/>
      <c r="AB12"/>
      <c r="AC12"/>
      <c r="AD12"/>
      <c r="AE12"/>
      <c r="AF12"/>
    </row>
    <row r="13" spans="1:32" ht="4.5" customHeight="1" x14ac:dyDescent="0.25"/>
    <row r="14" spans="1:32" s="6" customFormat="1" ht="9" customHeight="1" x14ac:dyDescent="0.25">
      <c r="A14"/>
      <c r="B14" s="414" t="s">
        <v>371</v>
      </c>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row>
    <row r="15" spans="1:32" s="6" customFormat="1" ht="9" customHeight="1" x14ac:dyDescent="0.25">
      <c r="A15"/>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row>
    <row r="16" spans="1:32" s="6" customFormat="1" ht="9" customHeight="1" x14ac:dyDescent="0.25">
      <c r="A16"/>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row>
    <row r="17" spans="1:32" ht="4.5" customHeight="1" x14ac:dyDescent="0.25"/>
    <row r="18" spans="1:32" s="6" customFormat="1" ht="12.75" customHeight="1" x14ac:dyDescent="0.2">
      <c r="A18" s="310">
        <v>1</v>
      </c>
      <c r="B18" s="329" t="s">
        <v>372</v>
      </c>
      <c r="C18" s="329"/>
      <c r="D18" s="329"/>
      <c r="E18" s="329"/>
      <c r="F18" s="329"/>
      <c r="G18" s="329"/>
      <c r="H18" s="329"/>
      <c r="I18" s="329"/>
      <c r="J18" s="329"/>
      <c r="K18" s="399" t="str">
        <f>B4</f>
        <v/>
      </c>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s="6" customFormat="1" ht="12.75" customHeight="1" x14ac:dyDescent="0.2">
      <c r="A19" s="310"/>
      <c r="B19" s="329"/>
      <c r="C19" s="329"/>
      <c r="D19" s="329"/>
      <c r="E19" s="329"/>
      <c r="F19" s="329"/>
      <c r="G19" s="329"/>
      <c r="H19" s="329"/>
      <c r="I19" s="329"/>
      <c r="J19" s="329"/>
      <c r="K19" s="399"/>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6" customFormat="1" ht="12.75" customHeight="1" x14ac:dyDescent="0.2">
      <c r="A20" s="310"/>
      <c r="B20" s="329"/>
      <c r="C20" s="329"/>
      <c r="D20" s="329"/>
      <c r="E20" s="329"/>
      <c r="F20" s="329"/>
      <c r="G20" s="329"/>
      <c r="H20" s="329"/>
      <c r="I20" s="329"/>
      <c r="J20" s="329"/>
      <c r="K20" s="399"/>
      <c r="L20" s="399"/>
      <c r="M20" s="399"/>
      <c r="N20" s="399"/>
      <c r="O20" s="399"/>
      <c r="P20" s="399"/>
      <c r="Q20" s="399"/>
      <c r="R20" s="399"/>
      <c r="S20" s="399"/>
      <c r="T20" s="399"/>
      <c r="U20" s="399"/>
      <c r="V20" s="399"/>
      <c r="W20" s="399"/>
      <c r="X20" s="399"/>
      <c r="Y20" s="399"/>
      <c r="Z20" s="399"/>
      <c r="AA20" s="399"/>
      <c r="AB20" s="399"/>
      <c r="AC20" s="399"/>
      <c r="AD20" s="399"/>
      <c r="AE20" s="399"/>
      <c r="AF20" s="399"/>
    </row>
    <row r="21" spans="1:32" s="6" customFormat="1" ht="12.75" customHeight="1" x14ac:dyDescent="0.25">
      <c r="A21" s="24">
        <f>+A18+1</f>
        <v>2</v>
      </c>
      <c r="B21" s="313" t="s">
        <v>373</v>
      </c>
      <c r="C21" s="313"/>
      <c r="D21" s="313"/>
      <c r="E21" s="313"/>
      <c r="F21" s="313"/>
      <c r="G21" s="313"/>
      <c r="H21" s="313"/>
      <c r="I21" s="313"/>
      <c r="J21" s="313"/>
      <c r="K21" s="41"/>
      <c r="L21" s="41"/>
      <c r="M21" s="25" t="s">
        <v>374</v>
      </c>
      <c r="N21" s="41"/>
      <c r="O21" s="41"/>
      <c r="P21" s="25" t="s">
        <v>374</v>
      </c>
      <c r="Q21" s="41"/>
      <c r="R21" s="41"/>
      <c r="S21" s="41"/>
      <c r="T21" s="41"/>
      <c r="U21"/>
      <c r="V21"/>
      <c r="W21"/>
      <c r="X21"/>
      <c r="Y21"/>
      <c r="Z21"/>
      <c r="AA21"/>
      <c r="AB21"/>
      <c r="AC21"/>
      <c r="AD21"/>
      <c r="AE21"/>
      <c r="AF21"/>
    </row>
    <row r="22" spans="1:32" s="6" customFormat="1" ht="12.75" customHeight="1" x14ac:dyDescent="0.25">
      <c r="A22" s="348">
        <f>+A21+1</f>
        <v>3</v>
      </c>
      <c r="B22" s="401" t="s">
        <v>375</v>
      </c>
      <c r="C22" s="402"/>
      <c r="D22" s="402"/>
      <c r="E22" s="402"/>
      <c r="F22" s="402"/>
      <c r="G22" s="402"/>
      <c r="H22" s="402"/>
      <c r="I22" s="402"/>
      <c r="J22" s="402"/>
      <c r="K22" s="402"/>
      <c r="L22" s="402"/>
      <c r="M22" s="402"/>
      <c r="N22" s="402"/>
      <c r="O22" s="403"/>
      <c r="P22" s="26"/>
      <c r="Q22" s="27"/>
      <c r="R22" s="27"/>
      <c r="S22" s="27"/>
      <c r="T22" s="27"/>
      <c r="U22" s="27"/>
      <c r="V22" s="27"/>
      <c r="W22" s="27"/>
      <c r="X22" s="27"/>
      <c r="Y22" s="27"/>
      <c r="Z22" s="27"/>
      <c r="AA22" s="27"/>
      <c r="AB22" s="27"/>
      <c r="AC22" s="27"/>
      <c r="AD22" s="27"/>
      <c r="AE22" s="27"/>
      <c r="AF22" s="28"/>
    </row>
    <row r="23" spans="1:32" s="6" customFormat="1" ht="12.75" customHeight="1" x14ac:dyDescent="0.25">
      <c r="A23" s="349"/>
      <c r="B23" s="404"/>
      <c r="C23" s="405"/>
      <c r="D23" s="405"/>
      <c r="E23" s="405"/>
      <c r="F23" s="405"/>
      <c r="G23" s="405"/>
      <c r="H23" s="405"/>
      <c r="I23" s="405"/>
      <c r="J23" s="405"/>
      <c r="K23" s="405"/>
      <c r="L23" s="405"/>
      <c r="M23" s="405"/>
      <c r="N23" s="405"/>
      <c r="O23" s="406"/>
      <c r="P23" s="303"/>
      <c r="Q23" s="303"/>
      <c r="R23" s="29" t="s">
        <v>374</v>
      </c>
      <c r="S23" s="378" t="s">
        <v>376</v>
      </c>
      <c r="T23" s="378"/>
      <c r="U23" s="378"/>
      <c r="V23" s="378"/>
      <c r="W23" s="378"/>
      <c r="X23"/>
      <c r="Y23"/>
      <c r="Z23"/>
      <c r="AA23"/>
      <c r="AB23"/>
      <c r="AC23"/>
      <c r="AD23"/>
      <c r="AE23"/>
      <c r="AF23" s="30"/>
    </row>
    <row r="24" spans="1:32" s="6" customFormat="1" ht="12.75" customHeight="1" x14ac:dyDescent="0.25">
      <c r="A24" s="349"/>
      <c r="B24" s="404"/>
      <c r="C24" s="405"/>
      <c r="D24" s="405"/>
      <c r="E24" s="405"/>
      <c r="F24" s="405"/>
      <c r="G24" s="405"/>
      <c r="H24" s="405"/>
      <c r="I24" s="405"/>
      <c r="J24" s="405"/>
      <c r="K24" s="405"/>
      <c r="L24" s="405"/>
      <c r="M24" s="405"/>
      <c r="N24" s="405"/>
      <c r="O24" s="406"/>
      <c r="P24" s="303"/>
      <c r="Q24" s="303"/>
      <c r="R24"/>
      <c r="S24" s="410" t="str">
        <f>IF(AND(P23=Wsad!E2,P26=Wsad!E2),"Jedno Przedsiębiorstwo nie może być jednocześnie Niezależne i Partnerskie",IF(AND(P23=Wsad!E2,P33=Wsad!E2),"Jedno Przedsiębiorstwo nie może być jednocześnie Niezależne i Powiązane",""))</f>
        <v/>
      </c>
      <c r="T24" s="410"/>
      <c r="U24" s="410"/>
      <c r="V24" s="410"/>
      <c r="W24" s="410"/>
      <c r="X24" s="410"/>
      <c r="Y24" s="410"/>
      <c r="Z24" s="410"/>
      <c r="AA24" s="410"/>
      <c r="AB24" s="410"/>
      <c r="AC24" s="410"/>
      <c r="AD24" s="410"/>
      <c r="AE24" s="410"/>
      <c r="AF24" s="411"/>
    </row>
    <row r="25" spans="1:32" s="6" customFormat="1" ht="12.75" customHeight="1" x14ac:dyDescent="0.25">
      <c r="A25" s="350"/>
      <c r="B25" s="407"/>
      <c r="C25" s="408"/>
      <c r="D25" s="408"/>
      <c r="E25" s="408"/>
      <c r="F25" s="408"/>
      <c r="G25" s="408"/>
      <c r="H25" s="408"/>
      <c r="I25" s="408"/>
      <c r="J25" s="408"/>
      <c r="K25" s="408"/>
      <c r="L25" s="408"/>
      <c r="M25" s="408"/>
      <c r="N25" s="408"/>
      <c r="O25" s="409"/>
      <c r="P25" s="31"/>
      <c r="Q25" s="32"/>
      <c r="R25" s="32"/>
      <c r="S25" s="412"/>
      <c r="T25" s="412"/>
      <c r="U25" s="412"/>
      <c r="V25" s="412"/>
      <c r="W25" s="412"/>
      <c r="X25" s="412"/>
      <c r="Y25" s="412"/>
      <c r="Z25" s="412"/>
      <c r="AA25" s="412"/>
      <c r="AB25" s="412"/>
      <c r="AC25" s="412"/>
      <c r="AD25" s="412"/>
      <c r="AE25" s="412"/>
      <c r="AF25" s="413"/>
    </row>
    <row r="26" spans="1:32" s="6" customFormat="1" ht="12.75" customHeight="1" x14ac:dyDescent="0.25">
      <c r="A26" s="380">
        <f>+A22+1</f>
        <v>4</v>
      </c>
      <c r="B26" s="382" t="s">
        <v>415</v>
      </c>
      <c r="C26" s="383"/>
      <c r="D26" s="383"/>
      <c r="E26" s="383"/>
      <c r="F26" s="383"/>
      <c r="G26" s="383"/>
      <c r="H26" s="383"/>
      <c r="I26" s="383"/>
      <c r="J26" s="383"/>
      <c r="K26" s="383"/>
      <c r="L26" s="383"/>
      <c r="M26" s="383"/>
      <c r="N26" s="383"/>
      <c r="O26" s="384"/>
      <c r="P26" s="303" t="s">
        <v>417</v>
      </c>
      <c r="Q26" s="303"/>
      <c r="R26" s="33" t="s">
        <v>374</v>
      </c>
      <c r="S26" s="364" t="str">
        <f>IF(OR(P23="tak",P33="tak"),"NIE DOTYCZY","wybierz z listy")</f>
        <v>wybierz z listy</v>
      </c>
      <c r="T26" s="364"/>
      <c r="U26" s="364"/>
      <c r="V26" s="364"/>
      <c r="W26" s="364"/>
      <c r="X26" s="27"/>
      <c r="Y26" s="27"/>
      <c r="Z26" s="27"/>
      <c r="AA26" s="27"/>
      <c r="AB26" s="27"/>
      <c r="AC26" s="27"/>
      <c r="AD26" s="27"/>
      <c r="AE26" s="27"/>
      <c r="AF26" s="28"/>
    </row>
    <row r="27" spans="1:32" s="6" customFormat="1" ht="12.75" customHeight="1" x14ac:dyDescent="0.25">
      <c r="A27" s="381"/>
      <c r="B27" s="385"/>
      <c r="C27" s="386"/>
      <c r="D27" s="386"/>
      <c r="E27" s="386"/>
      <c r="F27" s="386"/>
      <c r="G27" s="386"/>
      <c r="H27" s="386"/>
      <c r="I27" s="386"/>
      <c r="J27" s="386"/>
      <c r="K27" s="386"/>
      <c r="L27" s="386"/>
      <c r="M27" s="386"/>
      <c r="N27" s="386"/>
      <c r="O27" s="387"/>
      <c r="P27" s="303"/>
      <c r="Q27" s="303"/>
      <c r="R27"/>
      <c r="S27" s="388" t="str">
        <f>IF(P26=Wsad!E2,"Proszę wpisać nazwy przedsiębiorstw partnerskich","")</f>
        <v>Proszę wpisać nazwy przedsiębiorstw partnerskich</v>
      </c>
      <c r="T27" s="388"/>
      <c r="U27" s="388"/>
      <c r="V27" s="388"/>
      <c r="W27" s="388"/>
      <c r="X27" s="388"/>
      <c r="Y27" s="388"/>
      <c r="Z27" s="388"/>
      <c r="AA27" s="388"/>
      <c r="AB27" s="388"/>
      <c r="AC27" s="388"/>
      <c r="AD27" s="388"/>
      <c r="AE27" s="388"/>
      <c r="AF27" s="389"/>
    </row>
    <row r="28" spans="1:32" s="6" customFormat="1" ht="12.75" customHeight="1" x14ac:dyDescent="0.2">
      <c r="A28" s="381"/>
      <c r="B28" s="385"/>
      <c r="C28" s="386"/>
      <c r="D28" s="386"/>
      <c r="E28" s="386"/>
      <c r="F28" s="386"/>
      <c r="G28" s="386"/>
      <c r="H28" s="386"/>
      <c r="I28" s="386"/>
      <c r="J28" s="386"/>
      <c r="K28" s="386"/>
      <c r="L28" s="386"/>
      <c r="M28" s="386"/>
      <c r="N28" s="386"/>
      <c r="O28" s="387"/>
      <c r="P28" s="34">
        <v>1</v>
      </c>
      <c r="Q28" s="390" t="str">
        <f>IF($S$26="nie dotyczy","nie dotyczy",IF($P$26="tak","Proszę wpisać Nazwę",""))</f>
        <v>Proszę wpisać Nazwę</v>
      </c>
      <c r="R28" s="390"/>
      <c r="S28" s="390"/>
      <c r="T28" s="390"/>
      <c r="U28" s="390"/>
      <c r="V28" s="390"/>
      <c r="W28" s="390"/>
      <c r="X28" s="390"/>
      <c r="Y28" s="390"/>
      <c r="Z28" s="390"/>
      <c r="AA28" s="390"/>
      <c r="AB28" s="390"/>
      <c r="AC28" s="390"/>
      <c r="AD28" s="390"/>
      <c r="AE28" s="390"/>
      <c r="AF28" s="391"/>
    </row>
    <row r="29" spans="1:32" s="6" customFormat="1" ht="12.75" customHeight="1" x14ac:dyDescent="0.2">
      <c r="A29" s="381"/>
      <c r="B29" s="385"/>
      <c r="C29" s="386"/>
      <c r="D29" s="386"/>
      <c r="E29" s="386"/>
      <c r="F29" s="386"/>
      <c r="G29" s="386"/>
      <c r="H29" s="386"/>
      <c r="I29" s="386"/>
      <c r="J29" s="386"/>
      <c r="K29" s="386"/>
      <c r="L29" s="386"/>
      <c r="M29" s="386"/>
      <c r="N29" s="386"/>
      <c r="O29" s="387"/>
      <c r="P29" s="34">
        <f>+P28+1</f>
        <v>2</v>
      </c>
      <c r="Q29" s="390" t="str">
        <f t="shared" ref="Q29:Q32" si="0">IF($S$26="nie dotyczy","nie dotyczy",IF($P$26="tak","Proszę wpisać Nazwę",""))</f>
        <v>Proszę wpisać Nazwę</v>
      </c>
      <c r="R29" s="390"/>
      <c r="S29" s="390"/>
      <c r="T29" s="390"/>
      <c r="U29" s="390"/>
      <c r="V29" s="390"/>
      <c r="W29" s="390"/>
      <c r="X29" s="390"/>
      <c r="Y29" s="390"/>
      <c r="Z29" s="390"/>
      <c r="AA29" s="390"/>
      <c r="AB29" s="390"/>
      <c r="AC29" s="390"/>
      <c r="AD29" s="390"/>
      <c r="AE29" s="390"/>
      <c r="AF29" s="391"/>
    </row>
    <row r="30" spans="1:32" s="6" customFormat="1" ht="12.75" customHeight="1" x14ac:dyDescent="0.2">
      <c r="A30" s="381"/>
      <c r="B30" s="385"/>
      <c r="C30" s="386"/>
      <c r="D30" s="386"/>
      <c r="E30" s="386"/>
      <c r="F30" s="386"/>
      <c r="G30" s="386"/>
      <c r="H30" s="386"/>
      <c r="I30" s="386"/>
      <c r="J30" s="386"/>
      <c r="K30" s="386"/>
      <c r="L30" s="386"/>
      <c r="M30" s="386"/>
      <c r="N30" s="386"/>
      <c r="O30" s="387"/>
      <c r="P30" s="34">
        <f>+P29+1</f>
        <v>3</v>
      </c>
      <c r="Q30" s="392" t="str">
        <f t="shared" si="0"/>
        <v>Proszę wpisać Nazwę</v>
      </c>
      <c r="R30" s="392"/>
      <c r="S30" s="392"/>
      <c r="T30" s="392"/>
      <c r="U30" s="392"/>
      <c r="V30" s="392"/>
      <c r="W30" s="392"/>
      <c r="X30" s="392"/>
      <c r="Y30" s="392"/>
      <c r="Z30" s="392"/>
      <c r="AA30" s="392"/>
      <c r="AB30" s="392"/>
      <c r="AC30" s="392"/>
      <c r="AD30" s="392"/>
      <c r="AE30" s="392"/>
      <c r="AF30" s="393"/>
    </row>
    <row r="31" spans="1:32" s="6" customFormat="1" ht="12.75" customHeight="1" x14ac:dyDescent="0.2">
      <c r="A31" s="381"/>
      <c r="B31" s="385"/>
      <c r="C31" s="386"/>
      <c r="D31" s="386"/>
      <c r="E31" s="386"/>
      <c r="F31" s="386"/>
      <c r="G31" s="386"/>
      <c r="H31" s="386"/>
      <c r="I31" s="386"/>
      <c r="J31" s="386"/>
      <c r="K31" s="386"/>
      <c r="L31" s="386"/>
      <c r="M31" s="386"/>
      <c r="N31" s="386"/>
      <c r="O31" s="387"/>
      <c r="P31" s="34">
        <f>+P30+1</f>
        <v>4</v>
      </c>
      <c r="Q31" s="392" t="str">
        <f t="shared" si="0"/>
        <v>Proszę wpisać Nazwę</v>
      </c>
      <c r="R31" s="392"/>
      <c r="S31" s="392"/>
      <c r="T31" s="392"/>
      <c r="U31" s="392"/>
      <c r="V31" s="392"/>
      <c r="W31" s="392"/>
      <c r="X31" s="392"/>
      <c r="Y31" s="392"/>
      <c r="Z31" s="392"/>
      <c r="AA31" s="392"/>
      <c r="AB31" s="392"/>
      <c r="AC31" s="392"/>
      <c r="AD31" s="392"/>
      <c r="AE31" s="392"/>
      <c r="AF31" s="393"/>
    </row>
    <row r="32" spans="1:32" s="6" customFormat="1" ht="12.75" customHeight="1" x14ac:dyDescent="0.2">
      <c r="A32" s="394"/>
      <c r="B32" s="395"/>
      <c r="C32" s="396"/>
      <c r="D32" s="396"/>
      <c r="E32" s="396"/>
      <c r="F32" s="396"/>
      <c r="G32" s="396"/>
      <c r="H32" s="396"/>
      <c r="I32" s="396"/>
      <c r="J32" s="396"/>
      <c r="K32" s="396"/>
      <c r="L32" s="396"/>
      <c r="M32" s="396"/>
      <c r="N32" s="396"/>
      <c r="O32" s="397"/>
      <c r="P32" s="35">
        <f>+P31+1</f>
        <v>5</v>
      </c>
      <c r="Q32" s="123" t="str">
        <f t="shared" si="0"/>
        <v>Proszę wpisać Nazwę</v>
      </c>
      <c r="R32" s="123"/>
      <c r="S32" s="123"/>
      <c r="T32" s="123"/>
      <c r="U32" s="123"/>
      <c r="V32" s="123"/>
      <c r="W32" s="123"/>
      <c r="X32" s="123"/>
      <c r="Y32" s="123"/>
      <c r="Z32" s="123"/>
      <c r="AA32" s="123"/>
      <c r="AB32" s="123"/>
      <c r="AC32" s="123"/>
      <c r="AD32" s="123"/>
      <c r="AE32" s="123"/>
      <c r="AF32" s="124"/>
    </row>
    <row r="33" spans="1:32" s="6" customFormat="1" ht="12.75" customHeight="1" x14ac:dyDescent="0.25">
      <c r="A33" s="380">
        <f>+A26+1</f>
        <v>5</v>
      </c>
      <c r="B33" s="382" t="s">
        <v>416</v>
      </c>
      <c r="C33" s="383"/>
      <c r="D33" s="383"/>
      <c r="E33" s="383"/>
      <c r="F33" s="383"/>
      <c r="G33" s="383"/>
      <c r="H33" s="383"/>
      <c r="I33" s="383"/>
      <c r="J33" s="383"/>
      <c r="K33" s="383"/>
      <c r="L33" s="383"/>
      <c r="M33" s="383"/>
      <c r="N33" s="383"/>
      <c r="O33" s="384"/>
      <c r="P33" s="303"/>
      <c r="Q33" s="303"/>
      <c r="R33" s="33" t="s">
        <v>374</v>
      </c>
      <c r="S33" s="364" t="str">
        <f>IF(P23="tak","NIE DOTYCZY","wybierz z listy")</f>
        <v>wybierz z listy</v>
      </c>
      <c r="T33" s="364"/>
      <c r="U33" s="364"/>
      <c r="V33" s="364"/>
      <c r="W33" s="364"/>
      <c r="X33" s="27"/>
      <c r="Y33" s="27"/>
      <c r="Z33" s="27"/>
      <c r="AA33" s="27"/>
      <c r="AB33" s="27"/>
      <c r="AC33" s="27"/>
      <c r="AD33" s="27"/>
      <c r="AE33" s="27"/>
      <c r="AF33" s="28"/>
    </row>
    <row r="34" spans="1:32" s="6" customFormat="1" ht="12.75" customHeight="1" x14ac:dyDescent="0.25">
      <c r="A34" s="381"/>
      <c r="B34" s="385"/>
      <c r="C34" s="386"/>
      <c r="D34" s="386"/>
      <c r="E34" s="386"/>
      <c r="F34" s="386"/>
      <c r="G34" s="386"/>
      <c r="H34" s="386"/>
      <c r="I34" s="386"/>
      <c r="J34" s="386"/>
      <c r="K34" s="386"/>
      <c r="L34" s="386"/>
      <c r="M34" s="386"/>
      <c r="N34" s="386"/>
      <c r="O34" s="387"/>
      <c r="P34" s="303"/>
      <c r="Q34" s="303"/>
      <c r="R34"/>
      <c r="S34" s="388" t="str">
        <f>IF(P33=Wsad!E2,"Proszę wpisać nazwy przedsiębiorstw partnerskich","")</f>
        <v/>
      </c>
      <c r="T34" s="388"/>
      <c r="U34" s="388"/>
      <c r="V34" s="388"/>
      <c r="W34" s="388"/>
      <c r="X34" s="388"/>
      <c r="Y34" s="388"/>
      <c r="Z34" s="388"/>
      <c r="AA34" s="388"/>
      <c r="AB34" s="388"/>
      <c r="AC34" s="388"/>
      <c r="AD34" s="388"/>
      <c r="AE34" s="388"/>
      <c r="AF34" s="389"/>
    </row>
    <row r="35" spans="1:32" s="6" customFormat="1" ht="12.75" customHeight="1" x14ac:dyDescent="0.2">
      <c r="A35" s="381"/>
      <c r="B35" s="385"/>
      <c r="C35" s="386"/>
      <c r="D35" s="386"/>
      <c r="E35" s="386"/>
      <c r="F35" s="386"/>
      <c r="G35" s="386"/>
      <c r="H35" s="386"/>
      <c r="I35" s="386"/>
      <c r="J35" s="386"/>
      <c r="K35" s="386"/>
      <c r="L35" s="386"/>
      <c r="M35" s="386"/>
      <c r="N35" s="386"/>
      <c r="O35" s="387"/>
      <c r="P35" s="34">
        <v>1</v>
      </c>
      <c r="Q35" s="390" t="str">
        <f>IF($S$33="nie dotyczy","nie dotyczy",IF(P33="tak","Proszę wpisać Nazwę",""))</f>
        <v/>
      </c>
      <c r="R35" s="390"/>
      <c r="S35" s="390"/>
      <c r="T35" s="390"/>
      <c r="U35" s="390"/>
      <c r="V35" s="390"/>
      <c r="W35" s="390"/>
      <c r="X35" s="390"/>
      <c r="Y35" s="390"/>
      <c r="Z35" s="390"/>
      <c r="AA35" s="390"/>
      <c r="AB35" s="390"/>
      <c r="AC35" s="390"/>
      <c r="AD35" s="390"/>
      <c r="AE35" s="390"/>
      <c r="AF35" s="391"/>
    </row>
    <row r="36" spans="1:32" s="6" customFormat="1" ht="12.75" customHeight="1" x14ac:dyDescent="0.2">
      <c r="A36" s="381"/>
      <c r="B36" s="385"/>
      <c r="C36" s="386"/>
      <c r="D36" s="386"/>
      <c r="E36" s="386"/>
      <c r="F36" s="386"/>
      <c r="G36" s="386"/>
      <c r="H36" s="386"/>
      <c r="I36" s="386"/>
      <c r="J36" s="386"/>
      <c r="K36" s="386"/>
      <c r="L36" s="386"/>
      <c r="M36" s="386"/>
      <c r="N36" s="386"/>
      <c r="O36" s="387"/>
      <c r="P36" s="34">
        <f>+P35+1</f>
        <v>2</v>
      </c>
      <c r="Q36" s="390" t="str">
        <f>IF($S$33="nie dotyczy","nie dotyczy",IF(P34="tak","Proszę wpisać Nazwę",""))</f>
        <v/>
      </c>
      <c r="R36" s="390"/>
      <c r="S36" s="390"/>
      <c r="T36" s="390"/>
      <c r="U36" s="390"/>
      <c r="V36" s="390"/>
      <c r="W36" s="390"/>
      <c r="X36" s="390"/>
      <c r="Y36" s="390"/>
      <c r="Z36" s="390"/>
      <c r="AA36" s="390"/>
      <c r="AB36" s="390"/>
      <c r="AC36" s="390"/>
      <c r="AD36" s="390"/>
      <c r="AE36" s="390"/>
      <c r="AF36" s="391"/>
    </row>
    <row r="37" spans="1:32" s="6" customFormat="1" ht="12.75" customHeight="1" x14ac:dyDescent="0.2">
      <c r="A37" s="381"/>
      <c r="B37" s="385"/>
      <c r="C37" s="386"/>
      <c r="D37" s="386"/>
      <c r="E37" s="386"/>
      <c r="F37" s="386"/>
      <c r="G37" s="386"/>
      <c r="H37" s="386"/>
      <c r="I37" s="386"/>
      <c r="J37" s="386"/>
      <c r="K37" s="386"/>
      <c r="L37" s="386"/>
      <c r="M37" s="386"/>
      <c r="N37" s="386"/>
      <c r="O37" s="387"/>
      <c r="P37" s="34">
        <f>+P36+1</f>
        <v>3</v>
      </c>
      <c r="Q37" s="392" t="str">
        <f>IF($S$33="nie dotyczy","nie dotyczy",IF(P35="tak","Proszę wpisać Nazwę",""))</f>
        <v/>
      </c>
      <c r="R37" s="392"/>
      <c r="S37" s="392"/>
      <c r="T37" s="392"/>
      <c r="U37" s="392"/>
      <c r="V37" s="392"/>
      <c r="W37" s="392"/>
      <c r="X37" s="392"/>
      <c r="Y37" s="392"/>
      <c r="Z37" s="392"/>
      <c r="AA37" s="392"/>
      <c r="AB37" s="392"/>
      <c r="AC37" s="392"/>
      <c r="AD37" s="392"/>
      <c r="AE37" s="392"/>
      <c r="AF37" s="393"/>
    </row>
    <row r="38" spans="1:32" s="6" customFormat="1" ht="12.75" customHeight="1" x14ac:dyDescent="0.2">
      <c r="A38" s="381"/>
      <c r="B38" s="385"/>
      <c r="C38" s="386"/>
      <c r="D38" s="386"/>
      <c r="E38" s="386"/>
      <c r="F38" s="386"/>
      <c r="G38" s="386"/>
      <c r="H38" s="386"/>
      <c r="I38" s="386"/>
      <c r="J38" s="386"/>
      <c r="K38" s="386"/>
      <c r="L38" s="386"/>
      <c r="M38" s="386"/>
      <c r="N38" s="386"/>
      <c r="O38" s="387"/>
      <c r="P38" s="34">
        <f>+P37+1</f>
        <v>4</v>
      </c>
      <c r="Q38" s="392" t="str">
        <f>IF($S$33="nie dotyczy","nie dotyczy",IF(P36="tak","Proszę wpisać Nazwę",""))</f>
        <v/>
      </c>
      <c r="R38" s="392"/>
      <c r="S38" s="392"/>
      <c r="T38" s="392"/>
      <c r="U38" s="392"/>
      <c r="V38" s="392"/>
      <c r="W38" s="392"/>
      <c r="X38" s="392"/>
      <c r="Y38" s="392"/>
      <c r="Z38" s="392"/>
      <c r="AA38" s="392"/>
      <c r="AB38" s="392"/>
      <c r="AC38" s="392"/>
      <c r="AD38" s="392"/>
      <c r="AE38" s="392"/>
      <c r="AF38" s="393"/>
    </row>
    <row r="39" spans="1:32" s="6" customFormat="1" ht="12.75" customHeight="1" x14ac:dyDescent="0.2">
      <c r="A39" s="381"/>
      <c r="B39" s="385"/>
      <c r="C39" s="386"/>
      <c r="D39" s="386"/>
      <c r="E39" s="386"/>
      <c r="F39" s="386"/>
      <c r="G39" s="386"/>
      <c r="H39" s="386"/>
      <c r="I39" s="386"/>
      <c r="J39" s="386"/>
      <c r="K39" s="386"/>
      <c r="L39" s="386"/>
      <c r="M39" s="386"/>
      <c r="N39" s="386"/>
      <c r="O39" s="387"/>
      <c r="P39" s="35">
        <f>+P38+1</f>
        <v>5</v>
      </c>
      <c r="Q39" s="123" t="str">
        <f>IF($S$33="nie dotyczy","nie dotyczy",IF(P37="tak","Proszę wpisać Nazwę",""))</f>
        <v/>
      </c>
      <c r="R39" s="123"/>
      <c r="S39" s="123"/>
      <c r="T39" s="123"/>
      <c r="U39" s="123"/>
      <c r="V39" s="123"/>
      <c r="W39" s="123"/>
      <c r="X39" s="123"/>
      <c r="Y39" s="123"/>
      <c r="Z39" s="123"/>
      <c r="AA39" s="123"/>
      <c r="AB39" s="123"/>
      <c r="AC39" s="123"/>
      <c r="AD39" s="123"/>
      <c r="AE39" s="123"/>
      <c r="AF39" s="124"/>
    </row>
    <row r="40" spans="1:32" s="6" customFormat="1" ht="12.75" customHeight="1" x14ac:dyDescent="0.2">
      <c r="A40" s="328" t="s">
        <v>377</v>
      </c>
      <c r="B40" s="328"/>
      <c r="C40" s="328"/>
      <c r="D40" s="328"/>
      <c r="E40" s="328"/>
      <c r="F40" s="328"/>
      <c r="G40" s="328"/>
      <c r="H40" s="328"/>
      <c r="I40" s="312" t="s">
        <v>378</v>
      </c>
      <c r="J40" s="312"/>
      <c r="K40" s="312"/>
      <c r="L40" s="312"/>
      <c r="M40" s="312"/>
      <c r="N40" s="312"/>
      <c r="O40" s="312"/>
      <c r="P40" s="312"/>
      <c r="Q40" s="312" t="s">
        <v>379</v>
      </c>
      <c r="R40" s="312"/>
      <c r="S40" s="312"/>
      <c r="T40" s="312"/>
      <c r="U40" s="312"/>
      <c r="V40" s="312"/>
      <c r="W40" s="312"/>
      <c r="X40" s="312"/>
      <c r="Y40" s="312" t="s">
        <v>380</v>
      </c>
      <c r="Z40" s="312"/>
      <c r="AA40" s="312"/>
      <c r="AB40" s="312"/>
      <c r="AC40" s="312"/>
      <c r="AD40" s="312"/>
      <c r="AE40" s="312"/>
      <c r="AF40" s="312"/>
    </row>
    <row r="41" spans="1:32" s="6" customFormat="1" ht="12.75" customHeight="1" x14ac:dyDescent="0.2">
      <c r="A41" s="328"/>
      <c r="B41" s="328"/>
      <c r="C41" s="328"/>
      <c r="D41" s="328"/>
      <c r="E41" s="328"/>
      <c r="F41" s="328"/>
      <c r="G41" s="328"/>
      <c r="H41" s="328"/>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row>
    <row r="42" spans="1:32" s="6" customFormat="1" ht="12.75" customHeight="1" x14ac:dyDescent="0.2">
      <c r="A42" s="328"/>
      <c r="B42" s="328"/>
      <c r="C42" s="328"/>
      <c r="D42" s="328"/>
      <c r="E42" s="328"/>
      <c r="F42" s="328"/>
      <c r="G42" s="328"/>
      <c r="H42" s="328"/>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row>
    <row r="43" spans="1:32" s="6" customFormat="1" ht="12.75" customHeight="1" x14ac:dyDescent="0.2">
      <c r="A43" s="310">
        <f>1+A33</f>
        <v>6</v>
      </c>
      <c r="B43" s="379" t="s">
        <v>413</v>
      </c>
      <c r="C43" s="379"/>
      <c r="D43" s="379"/>
      <c r="E43" s="379"/>
      <c r="F43" s="379"/>
      <c r="G43" s="379"/>
      <c r="H43" s="379"/>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row>
    <row r="44" spans="1:32" s="6" customFormat="1" ht="12.75" customHeight="1" x14ac:dyDescent="0.2">
      <c r="A44" s="310"/>
      <c r="B44" s="379"/>
      <c r="C44" s="379"/>
      <c r="D44" s="379"/>
      <c r="E44" s="379"/>
      <c r="F44" s="379"/>
      <c r="G44" s="379"/>
      <c r="H44" s="379"/>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row r="45" spans="1:32" s="6" customFormat="1" ht="12.75" customHeight="1" x14ac:dyDescent="0.2">
      <c r="A45" s="310">
        <f>+A43+1</f>
        <v>7</v>
      </c>
      <c r="B45" s="379" t="s">
        <v>414</v>
      </c>
      <c r="C45" s="379"/>
      <c r="D45" s="379"/>
      <c r="E45" s="379"/>
      <c r="F45" s="379"/>
      <c r="G45" s="379"/>
      <c r="H45" s="379"/>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2" s="6" customFormat="1" ht="12.75" customHeight="1" x14ac:dyDescent="0.2">
      <c r="A46" s="310"/>
      <c r="B46" s="379"/>
      <c r="C46" s="379"/>
      <c r="D46" s="379"/>
      <c r="E46" s="379"/>
      <c r="F46" s="379"/>
      <c r="G46" s="379"/>
      <c r="H46" s="379"/>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row>
    <row r="47" spans="1:32" s="6" customFormat="1" ht="12.75" customHeight="1" x14ac:dyDescent="0.2">
      <c r="A47" s="310">
        <f>+A45+1</f>
        <v>8</v>
      </c>
      <c r="B47" s="379" t="s">
        <v>381</v>
      </c>
      <c r="C47" s="379"/>
      <c r="D47" s="379"/>
      <c r="E47" s="379"/>
      <c r="F47" s="379"/>
      <c r="G47" s="379"/>
      <c r="H47" s="379"/>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row>
    <row r="48" spans="1:32" s="6" customFormat="1" ht="12.75" customHeight="1" x14ac:dyDescent="0.2">
      <c r="A48" s="310"/>
      <c r="B48" s="379"/>
      <c r="C48" s="379"/>
      <c r="D48" s="379"/>
      <c r="E48" s="379"/>
      <c r="F48" s="379"/>
      <c r="G48" s="379"/>
      <c r="H48" s="379"/>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row>
    <row r="49" spans="1:32" s="6" customFormat="1" ht="12.75" customHeight="1" x14ac:dyDescent="0.25">
      <c r="A49" s="366">
        <f>+A47+1</f>
        <v>9</v>
      </c>
      <c r="B49" s="367" t="s">
        <v>382</v>
      </c>
      <c r="C49" s="367"/>
      <c r="D49" s="367"/>
      <c r="E49" s="367"/>
      <c r="F49" s="367"/>
      <c r="G49" s="367"/>
      <c r="H49" s="367"/>
      <c r="I49" s="367"/>
      <c r="J49" s="367"/>
      <c r="K49" s="367"/>
      <c r="L49" s="367"/>
      <c r="M49" s="367"/>
      <c r="N49" s="367"/>
      <c r="O49" s="367"/>
      <c r="P49" s="367"/>
      <c r="Q49" s="367"/>
      <c r="R49" s="367"/>
      <c r="S49" s="367"/>
      <c r="T49" s="367"/>
      <c r="U49" s="367"/>
      <c r="V49" s="368"/>
      <c r="W49" s="360"/>
      <c r="X49" s="361"/>
      <c r="Y49" s="33" t="s">
        <v>374</v>
      </c>
      <c r="Z49" s="364" t="s">
        <v>376</v>
      </c>
      <c r="AA49" s="364"/>
      <c r="AB49" s="364"/>
      <c r="AC49" s="364"/>
      <c r="AD49" s="364"/>
      <c r="AE49" s="28"/>
      <c r="AF49"/>
    </row>
    <row r="50" spans="1:32" s="6" customFormat="1" ht="12.75" customHeight="1" x14ac:dyDescent="0.25">
      <c r="A50" s="366"/>
      <c r="B50" s="367"/>
      <c r="C50" s="367"/>
      <c r="D50" s="367"/>
      <c r="E50" s="367"/>
      <c r="F50" s="367"/>
      <c r="G50" s="367"/>
      <c r="H50" s="367"/>
      <c r="I50" s="367"/>
      <c r="J50" s="367"/>
      <c r="K50" s="367"/>
      <c r="L50" s="367"/>
      <c r="M50" s="367"/>
      <c r="N50" s="367"/>
      <c r="O50" s="367"/>
      <c r="P50" s="367"/>
      <c r="Q50" s="367"/>
      <c r="R50" s="367"/>
      <c r="S50" s="367"/>
      <c r="T50" s="367"/>
      <c r="U50" s="367"/>
      <c r="V50" s="368"/>
      <c r="W50" s="362"/>
      <c r="X50" s="363"/>
      <c r="Y50" s="32"/>
      <c r="Z50" s="32"/>
      <c r="AA50" s="32"/>
      <c r="AB50" s="32"/>
      <c r="AC50" s="32"/>
      <c r="AD50" s="32"/>
      <c r="AE50" s="36"/>
      <c r="AF50"/>
    </row>
    <row r="51" spans="1:32" s="6" customFormat="1" ht="8.25" customHeight="1" x14ac:dyDescent="0.25">
      <c r="A51" s="348">
        <f>+A49+1</f>
        <v>10</v>
      </c>
      <c r="B51" s="369" t="s">
        <v>412</v>
      </c>
      <c r="C51" s="370"/>
      <c r="D51" s="370"/>
      <c r="E51" s="370"/>
      <c r="F51" s="370"/>
      <c r="G51" s="370"/>
      <c r="H51" s="370"/>
      <c r="I51" s="370"/>
      <c r="J51" s="370"/>
      <c r="K51" s="370"/>
      <c r="L51" s="370"/>
      <c r="M51" s="370"/>
      <c r="N51" s="370"/>
      <c r="O51" s="370"/>
      <c r="P51" s="370"/>
      <c r="Q51" s="370"/>
      <c r="R51" s="370"/>
      <c r="S51" s="370"/>
      <c r="T51" s="370"/>
      <c r="U51" s="370"/>
      <c r="V51" s="371"/>
      <c r="W51" s="26"/>
      <c r="X51" s="27"/>
      <c r="Y51" s="27"/>
      <c r="Z51" s="27"/>
      <c r="AA51" s="27"/>
      <c r="AB51" s="27"/>
      <c r="AC51" s="27"/>
      <c r="AD51" s="27"/>
      <c r="AE51" s="28"/>
      <c r="AF51"/>
    </row>
    <row r="52" spans="1:32" s="6" customFormat="1" ht="12.75" customHeight="1" x14ac:dyDescent="0.25">
      <c r="A52" s="349"/>
      <c r="B52" s="372"/>
      <c r="C52" s="373"/>
      <c r="D52" s="373"/>
      <c r="E52" s="373"/>
      <c r="F52" s="373"/>
      <c r="G52" s="373"/>
      <c r="H52" s="373"/>
      <c r="I52" s="373"/>
      <c r="J52" s="373"/>
      <c r="K52" s="373"/>
      <c r="L52" s="373"/>
      <c r="M52" s="373"/>
      <c r="N52" s="373"/>
      <c r="O52" s="373"/>
      <c r="P52" s="373"/>
      <c r="Q52" s="373"/>
      <c r="R52" s="373"/>
      <c r="S52" s="373"/>
      <c r="T52" s="373"/>
      <c r="U52" s="373"/>
      <c r="V52" s="374"/>
      <c r="W52" s="360" t="s">
        <v>417</v>
      </c>
      <c r="X52" s="361"/>
      <c r="Y52" s="29" t="s">
        <v>374</v>
      </c>
      <c r="Z52" s="378" t="s">
        <v>376</v>
      </c>
      <c r="AA52" s="378"/>
      <c r="AB52" s="378"/>
      <c r="AC52" s="378"/>
      <c r="AD52" s="378"/>
      <c r="AE52" s="30"/>
      <c r="AF52"/>
    </row>
    <row r="53" spans="1:32" s="6" customFormat="1" ht="12.75" customHeight="1" x14ac:dyDescent="0.25">
      <c r="A53" s="349"/>
      <c r="B53" s="372"/>
      <c r="C53" s="373"/>
      <c r="D53" s="373"/>
      <c r="E53" s="373"/>
      <c r="F53" s="373"/>
      <c r="G53" s="373"/>
      <c r="H53" s="373"/>
      <c r="I53" s="373"/>
      <c r="J53" s="373"/>
      <c r="K53" s="373"/>
      <c r="L53" s="373"/>
      <c r="M53" s="373"/>
      <c r="N53" s="373"/>
      <c r="O53" s="373"/>
      <c r="P53" s="373"/>
      <c r="Q53" s="373"/>
      <c r="R53" s="373"/>
      <c r="S53" s="373"/>
      <c r="T53" s="373"/>
      <c r="U53" s="373"/>
      <c r="V53" s="374"/>
      <c r="W53" s="362"/>
      <c r="X53" s="363"/>
      <c r="Y53"/>
      <c r="Z53"/>
      <c r="AA53"/>
      <c r="AB53"/>
      <c r="AC53"/>
      <c r="AD53"/>
      <c r="AE53" s="30"/>
      <c r="AF53"/>
    </row>
    <row r="54" spans="1:32" s="6" customFormat="1" ht="12.75" customHeight="1" x14ac:dyDescent="0.25">
      <c r="A54" s="349"/>
      <c r="B54" s="372"/>
      <c r="C54" s="373"/>
      <c r="D54" s="373"/>
      <c r="E54" s="373"/>
      <c r="F54" s="373"/>
      <c r="G54" s="373"/>
      <c r="H54" s="373"/>
      <c r="I54" s="373"/>
      <c r="J54" s="373"/>
      <c r="K54" s="373"/>
      <c r="L54" s="373"/>
      <c r="M54" s="373"/>
      <c r="N54" s="373"/>
      <c r="O54" s="373"/>
      <c r="P54" s="373"/>
      <c r="Q54" s="373"/>
      <c r="R54" s="373"/>
      <c r="S54" s="373"/>
      <c r="T54" s="373"/>
      <c r="U54" s="373"/>
      <c r="V54" s="374"/>
      <c r="W54" s="37"/>
      <c r="X54"/>
      <c r="Y54"/>
      <c r="Z54"/>
      <c r="AA54"/>
      <c r="AB54"/>
      <c r="AC54"/>
      <c r="AD54"/>
      <c r="AE54" s="30"/>
      <c r="AF54"/>
    </row>
    <row r="55" spans="1:32" s="6" customFormat="1" ht="12.75" customHeight="1" x14ac:dyDescent="0.25">
      <c r="A55" s="349"/>
      <c r="B55" s="372"/>
      <c r="C55" s="373"/>
      <c r="D55" s="373"/>
      <c r="E55" s="373"/>
      <c r="F55" s="373"/>
      <c r="G55" s="373"/>
      <c r="H55" s="373"/>
      <c r="I55" s="373"/>
      <c r="J55" s="373"/>
      <c r="K55" s="373"/>
      <c r="L55" s="373"/>
      <c r="M55" s="373"/>
      <c r="N55" s="373"/>
      <c r="O55" s="373"/>
      <c r="P55" s="373"/>
      <c r="Q55" s="373"/>
      <c r="R55" s="373"/>
      <c r="S55" s="373"/>
      <c r="T55" s="373"/>
      <c r="U55" s="373"/>
      <c r="V55" s="374"/>
      <c r="W55" s="37"/>
      <c r="X55"/>
      <c r="Y55"/>
      <c r="Z55"/>
      <c r="AA55"/>
      <c r="AB55"/>
      <c r="AC55"/>
      <c r="AD55"/>
      <c r="AE55" s="30"/>
      <c r="AF55"/>
    </row>
    <row r="56" spans="1:32" s="6" customFormat="1" ht="12.75" customHeight="1" x14ac:dyDescent="0.25">
      <c r="A56" s="349"/>
      <c r="B56" s="372"/>
      <c r="C56" s="373"/>
      <c r="D56" s="373"/>
      <c r="E56" s="373"/>
      <c r="F56" s="373"/>
      <c r="G56" s="373"/>
      <c r="H56" s="373"/>
      <c r="I56" s="373"/>
      <c r="J56" s="373"/>
      <c r="K56" s="373"/>
      <c r="L56" s="373"/>
      <c r="M56" s="373"/>
      <c r="N56" s="373"/>
      <c r="O56" s="373"/>
      <c r="P56" s="373"/>
      <c r="Q56" s="373"/>
      <c r="R56" s="373"/>
      <c r="S56" s="373"/>
      <c r="T56" s="373"/>
      <c r="U56" s="373"/>
      <c r="V56" s="374"/>
      <c r="W56" s="37"/>
      <c r="X56"/>
      <c r="Y56"/>
      <c r="Z56"/>
      <c r="AA56"/>
      <c r="AB56"/>
      <c r="AC56"/>
      <c r="AD56"/>
      <c r="AE56" s="30"/>
      <c r="AF56"/>
    </row>
    <row r="57" spans="1:32" s="6" customFormat="1" ht="12.75" customHeight="1" x14ac:dyDescent="0.25">
      <c r="A57" s="349"/>
      <c r="B57" s="372"/>
      <c r="C57" s="373"/>
      <c r="D57" s="373"/>
      <c r="E57" s="373"/>
      <c r="F57" s="373"/>
      <c r="G57" s="373"/>
      <c r="H57" s="373"/>
      <c r="I57" s="373"/>
      <c r="J57" s="373"/>
      <c r="K57" s="373"/>
      <c r="L57" s="373"/>
      <c r="M57" s="373"/>
      <c r="N57" s="373"/>
      <c r="O57" s="373"/>
      <c r="P57" s="373"/>
      <c r="Q57" s="373"/>
      <c r="R57" s="373"/>
      <c r="S57" s="373"/>
      <c r="T57" s="373"/>
      <c r="U57" s="373"/>
      <c r="V57" s="374"/>
      <c r="W57" s="37"/>
      <c r="X57"/>
      <c r="Y57"/>
      <c r="Z57"/>
      <c r="AA57"/>
      <c r="AB57"/>
      <c r="AC57"/>
      <c r="AD57"/>
      <c r="AE57" s="30"/>
      <c r="AF57"/>
    </row>
    <row r="58" spans="1:32" s="6" customFormat="1" ht="12.75" customHeight="1" x14ac:dyDescent="0.25">
      <c r="A58" s="349"/>
      <c r="B58" s="372"/>
      <c r="C58" s="373"/>
      <c r="D58" s="373"/>
      <c r="E58" s="373"/>
      <c r="F58" s="373"/>
      <c r="G58" s="373"/>
      <c r="H58" s="373"/>
      <c r="I58" s="373"/>
      <c r="J58" s="373"/>
      <c r="K58" s="373"/>
      <c r="L58" s="373"/>
      <c r="M58" s="373"/>
      <c r="N58" s="373"/>
      <c r="O58" s="373"/>
      <c r="P58" s="373"/>
      <c r="Q58" s="373"/>
      <c r="R58" s="373"/>
      <c r="S58" s="373"/>
      <c r="T58" s="373"/>
      <c r="U58" s="373"/>
      <c r="V58" s="374"/>
      <c r="W58" s="37"/>
      <c r="X58"/>
      <c r="Y58"/>
      <c r="Z58"/>
      <c r="AA58"/>
      <c r="AB58"/>
      <c r="AC58"/>
      <c r="AD58"/>
      <c r="AE58" s="30"/>
      <c r="AF58"/>
    </row>
    <row r="59" spans="1:32" s="6" customFormat="1" ht="15" customHeight="1" x14ac:dyDescent="0.25">
      <c r="A59" s="349"/>
      <c r="B59" s="372"/>
      <c r="C59" s="373"/>
      <c r="D59" s="373"/>
      <c r="E59" s="373"/>
      <c r="F59" s="373"/>
      <c r="G59" s="373"/>
      <c r="H59" s="373"/>
      <c r="I59" s="373"/>
      <c r="J59" s="373"/>
      <c r="K59" s="373"/>
      <c r="L59" s="373"/>
      <c r="M59" s="373"/>
      <c r="N59" s="373"/>
      <c r="O59" s="373"/>
      <c r="P59" s="373"/>
      <c r="Q59" s="373"/>
      <c r="R59" s="373"/>
      <c r="S59" s="373"/>
      <c r="T59" s="373"/>
      <c r="U59" s="373"/>
      <c r="V59" s="374"/>
      <c r="W59" s="37"/>
      <c r="X59"/>
      <c r="Y59"/>
      <c r="Z59"/>
      <c r="AA59"/>
      <c r="AB59"/>
      <c r="AC59"/>
      <c r="AD59"/>
      <c r="AE59" s="30"/>
      <c r="AF59"/>
    </row>
    <row r="60" spans="1:32" s="6" customFormat="1" ht="4.5" customHeight="1" x14ac:dyDescent="0.25">
      <c r="A60" s="350"/>
      <c r="B60" s="375"/>
      <c r="C60" s="376"/>
      <c r="D60" s="376"/>
      <c r="E60" s="376"/>
      <c r="F60" s="376"/>
      <c r="G60" s="376"/>
      <c r="H60" s="376"/>
      <c r="I60" s="376"/>
      <c r="J60" s="376"/>
      <c r="K60" s="376"/>
      <c r="L60" s="376"/>
      <c r="M60" s="376"/>
      <c r="N60" s="376"/>
      <c r="O60" s="376"/>
      <c r="P60" s="376"/>
      <c r="Q60" s="376"/>
      <c r="R60" s="376"/>
      <c r="S60" s="376"/>
      <c r="T60" s="376"/>
      <c r="U60" s="376"/>
      <c r="V60" s="377"/>
      <c r="W60" s="31"/>
      <c r="X60" s="32"/>
      <c r="Y60" s="32"/>
      <c r="Z60" s="32"/>
      <c r="AA60" s="32"/>
      <c r="AB60" s="32"/>
      <c r="AC60" s="32"/>
      <c r="AD60" s="32"/>
      <c r="AE60" s="36"/>
      <c r="AF60"/>
    </row>
    <row r="61" spans="1:32" s="6" customFormat="1" ht="12.75" customHeight="1" x14ac:dyDescent="0.25">
      <c r="A61" s="348">
        <f>+A51+1</f>
        <v>11</v>
      </c>
      <c r="B61" s="351" t="s">
        <v>420</v>
      </c>
      <c r="C61" s="352"/>
      <c r="D61" s="352"/>
      <c r="E61" s="352"/>
      <c r="F61" s="352"/>
      <c r="G61" s="352"/>
      <c r="H61" s="352"/>
      <c r="I61" s="352"/>
      <c r="J61" s="352"/>
      <c r="K61" s="352"/>
      <c r="L61" s="352"/>
      <c r="M61" s="352"/>
      <c r="N61" s="352"/>
      <c r="O61" s="352"/>
      <c r="P61" s="352"/>
      <c r="Q61" s="352"/>
      <c r="R61" s="352"/>
      <c r="S61" s="352"/>
      <c r="T61" s="352"/>
      <c r="U61" s="352"/>
      <c r="V61" s="353"/>
      <c r="W61" s="360"/>
      <c r="X61" s="361"/>
      <c r="Y61" s="33" t="s">
        <v>374</v>
      </c>
      <c r="Z61" s="364" t="s">
        <v>376</v>
      </c>
      <c r="AA61" s="364"/>
      <c r="AB61" s="364"/>
      <c r="AC61" s="364"/>
      <c r="AD61" s="364"/>
      <c r="AE61" s="28"/>
      <c r="AF61"/>
    </row>
    <row r="62" spans="1:32" s="6" customFormat="1" ht="12.75" customHeight="1" x14ac:dyDescent="0.25">
      <c r="A62" s="349"/>
      <c r="B62" s="354"/>
      <c r="C62" s="355"/>
      <c r="D62" s="355"/>
      <c r="E62" s="355"/>
      <c r="F62" s="355"/>
      <c r="G62" s="355"/>
      <c r="H62" s="355"/>
      <c r="I62" s="355"/>
      <c r="J62" s="355"/>
      <c r="K62" s="355"/>
      <c r="L62" s="355"/>
      <c r="M62" s="355"/>
      <c r="N62" s="355"/>
      <c r="O62" s="355"/>
      <c r="P62" s="355"/>
      <c r="Q62" s="355"/>
      <c r="R62" s="355"/>
      <c r="S62" s="355"/>
      <c r="T62" s="355"/>
      <c r="U62" s="355"/>
      <c r="V62" s="356"/>
      <c r="W62" s="362"/>
      <c r="X62" s="363"/>
      <c r="Y62"/>
      <c r="Z62"/>
      <c r="AA62"/>
      <c r="AB62"/>
      <c r="AC62"/>
      <c r="AD62"/>
      <c r="AE62" s="30"/>
      <c r="AF62"/>
    </row>
    <row r="63" spans="1:32" s="6" customFormat="1" ht="8.25" customHeight="1" x14ac:dyDescent="0.25">
      <c r="A63" s="350"/>
      <c r="B63" s="357"/>
      <c r="C63" s="358"/>
      <c r="D63" s="358"/>
      <c r="E63" s="358"/>
      <c r="F63" s="358"/>
      <c r="G63" s="358"/>
      <c r="H63" s="358"/>
      <c r="I63" s="358"/>
      <c r="J63" s="358"/>
      <c r="K63" s="358"/>
      <c r="L63" s="358"/>
      <c r="M63" s="358"/>
      <c r="N63" s="358"/>
      <c r="O63" s="358"/>
      <c r="P63" s="358"/>
      <c r="Q63" s="358"/>
      <c r="R63" s="358"/>
      <c r="S63" s="358"/>
      <c r="T63" s="358"/>
      <c r="U63" s="358"/>
      <c r="V63" s="359"/>
      <c r="W63" s="31"/>
      <c r="X63" s="32"/>
      <c r="Y63" s="32"/>
      <c r="Z63" s="32"/>
      <c r="AA63" s="32"/>
      <c r="AB63" s="32"/>
      <c r="AC63" s="32"/>
      <c r="AD63" s="32"/>
      <c r="AE63" s="36"/>
      <c r="AF63"/>
    </row>
    <row r="64" spans="1:32" ht="4.5" customHeight="1" x14ac:dyDescent="0.25"/>
    <row r="65" spans="1:32" s="6" customFormat="1" ht="12.75" customHeight="1" x14ac:dyDescent="0.25">
      <c r="A65"/>
      <c r="B65" s="365" t="s">
        <v>422</v>
      </c>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row>
    <row r="66" spans="1:32" s="6" customFormat="1" ht="18" customHeight="1" x14ac:dyDescent="0.25">
      <c r="A66"/>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row>
    <row r="67" spans="1:32" ht="4.5" customHeight="1" x14ac:dyDescent="0.25"/>
    <row r="68" spans="1:32" s="6" customFormat="1" ht="12.75" customHeight="1" x14ac:dyDescent="0.25">
      <c r="A68"/>
      <c r="B68" s="261"/>
      <c r="C68" s="261"/>
      <c r="D68" s="261"/>
      <c r="E68" s="261"/>
      <c r="F68" s="261"/>
      <c r="G68" s="261"/>
      <c r="H68" s="261"/>
      <c r="I68" s="261"/>
      <c r="J68"/>
      <c r="K68"/>
      <c r="L68"/>
      <c r="M68"/>
      <c r="N68"/>
      <c r="O68"/>
      <c r="P68"/>
      <c r="Q68"/>
      <c r="R68"/>
      <c r="S68"/>
      <c r="T68"/>
      <c r="U68"/>
      <c r="V68" s="262"/>
      <c r="W68" s="262"/>
      <c r="X68" s="262"/>
      <c r="Y68" s="262"/>
      <c r="Z68" s="262"/>
      <c r="AA68" s="262"/>
      <c r="AB68" s="262"/>
      <c r="AC68" s="262"/>
      <c r="AD68" s="262"/>
      <c r="AE68" s="262"/>
      <c r="AF68"/>
    </row>
    <row r="69" spans="1:32" s="6" customFormat="1" ht="12.75" customHeight="1" x14ac:dyDescent="0.25">
      <c r="A69"/>
      <c r="B69" s="261"/>
      <c r="C69" s="261"/>
      <c r="D69" s="261"/>
      <c r="E69" s="261"/>
      <c r="F69" s="261"/>
      <c r="G69" s="261"/>
      <c r="H69" s="261"/>
      <c r="I69" s="261"/>
      <c r="J69"/>
      <c r="K69" s="38"/>
      <c r="L69" s="38"/>
      <c r="M69" s="39" t="s">
        <v>374</v>
      </c>
      <c r="N69" s="38"/>
      <c r="O69" s="38"/>
      <c r="P69" s="39" t="s">
        <v>374</v>
      </c>
      <c r="Q69" s="38"/>
      <c r="R69" s="38"/>
      <c r="S69" s="38"/>
      <c r="T69" s="38"/>
      <c r="U69"/>
      <c r="V69" s="262"/>
      <c r="W69" s="262"/>
      <c r="X69" s="262"/>
      <c r="Y69" s="262"/>
      <c r="Z69" s="262"/>
      <c r="AA69" s="262"/>
      <c r="AB69" s="262"/>
      <c r="AC69" s="262"/>
      <c r="AD69" s="262"/>
      <c r="AE69" s="262"/>
      <c r="AF69"/>
    </row>
    <row r="70" spans="1:32" s="6" customFormat="1" ht="12.75" customHeight="1" x14ac:dyDescent="0.2">
      <c r="A70" s="40"/>
      <c r="B70" s="249" t="s">
        <v>383</v>
      </c>
      <c r="C70" s="249"/>
      <c r="D70" s="249"/>
      <c r="E70" s="249"/>
      <c r="F70" s="249"/>
      <c r="G70" s="249"/>
      <c r="H70" s="249"/>
      <c r="I70" s="249"/>
      <c r="J70" s="40"/>
      <c r="K70" s="249" t="s">
        <v>384</v>
      </c>
      <c r="L70" s="249"/>
      <c r="M70" s="249"/>
      <c r="N70" s="249"/>
      <c r="O70" s="249"/>
      <c r="P70" s="249"/>
      <c r="Q70" s="249"/>
      <c r="R70" s="249"/>
      <c r="S70" s="249"/>
      <c r="T70" s="249"/>
      <c r="U70" s="40"/>
      <c r="V70" s="249" t="s">
        <v>385</v>
      </c>
      <c r="W70" s="249"/>
      <c r="X70" s="249"/>
      <c r="Y70" s="249"/>
      <c r="Z70" s="249"/>
      <c r="AA70" s="249"/>
      <c r="AB70" s="249"/>
      <c r="AC70" s="249"/>
      <c r="AD70" s="249"/>
      <c r="AE70" s="249"/>
      <c r="AF70" s="40"/>
    </row>
    <row r="71" spans="1:32" ht="4.5" customHeight="1" x14ac:dyDescent="0.25"/>
    <row r="72" spans="1:32" s="6" customFormat="1" ht="15" customHeight="1" x14ac:dyDescent="0.25">
      <c r="A72"/>
      <c r="B72" s="331" t="s">
        <v>386</v>
      </c>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row>
    <row r="73" spans="1:32" s="6" customFormat="1" ht="15" customHeight="1" x14ac:dyDescent="0.25">
      <c r="A73"/>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row>
    <row r="74" spans="1:32" s="6" customFormat="1" ht="15" customHeight="1" x14ac:dyDescent="0.25">
      <c r="A74"/>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row>
    <row r="75" spans="1:32" s="6" customFormat="1" ht="15" customHeight="1" x14ac:dyDescent="0.25">
      <c r="A75"/>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row>
    <row r="76" spans="1:32" s="6" customFormat="1" ht="15" customHeight="1" x14ac:dyDescent="0.25">
      <c r="A76"/>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row>
    <row r="77" spans="1:32" s="6" customFormat="1" ht="15" customHeight="1" x14ac:dyDescent="0.25">
      <c r="A77"/>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row>
    <row r="78" spans="1:32" s="6" customFormat="1" ht="15" customHeight="1" x14ac:dyDescent="0.25">
      <c r="A78"/>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row>
    <row r="79" spans="1:32" s="6" customFormat="1" ht="15" customHeight="1" x14ac:dyDescent="0.25">
      <c r="A79"/>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row>
    <row r="80" spans="1:32" s="6" customFormat="1" ht="15" customHeight="1" x14ac:dyDescent="0.25">
      <c r="A80"/>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row>
    <row r="81" spans="1:32" s="6" customFormat="1" ht="15" customHeight="1" x14ac:dyDescent="0.25">
      <c r="A8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row>
    <row r="82" spans="1:32" s="6" customFormat="1" ht="15" customHeight="1" x14ac:dyDescent="0.25">
      <c r="A82"/>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row>
    <row r="83" spans="1:32" s="6" customFormat="1" ht="15" customHeight="1" x14ac:dyDescent="0.25">
      <c r="A83"/>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row>
    <row r="84" spans="1:32" ht="4.5" customHeight="1" x14ac:dyDescent="0.25"/>
    <row r="85" spans="1:32" s="6" customFormat="1" ht="12.75" customHeight="1" x14ac:dyDescent="0.25">
      <c r="A85"/>
      <c r="B85" s="331" t="s">
        <v>421</v>
      </c>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row>
    <row r="86" spans="1:32" s="6" customFormat="1" ht="12.75" customHeight="1" x14ac:dyDescent="0.25">
      <c r="A86"/>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row>
    <row r="87" spans="1:32" s="6" customFormat="1" ht="12.75" customHeight="1" x14ac:dyDescent="0.25">
      <c r="A87"/>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row>
    <row r="88" spans="1:32" s="6" customFormat="1" ht="12.75" customHeight="1" x14ac:dyDescent="0.25">
      <c r="A88"/>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row>
    <row r="89" spans="1:32" ht="4.5" customHeight="1" x14ac:dyDescent="0.25"/>
    <row r="90" spans="1:32" s="6" customFormat="1" ht="15" customHeight="1" x14ac:dyDescent="0.25">
      <c r="A90"/>
      <c r="B90" s="276" t="s">
        <v>387</v>
      </c>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8"/>
    </row>
    <row r="91" spans="1:32" s="6" customFormat="1" ht="15" customHeight="1" x14ac:dyDescent="0.25">
      <c r="A91"/>
      <c r="B91" s="279"/>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1"/>
    </row>
    <row r="92" spans="1:32" s="6" customFormat="1" ht="15" customHeight="1" x14ac:dyDescent="0.25">
      <c r="A92"/>
      <c r="B92" s="279"/>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1"/>
    </row>
    <row r="93" spans="1:32" s="6" customFormat="1" ht="15" customHeight="1" x14ac:dyDescent="0.25">
      <c r="A93"/>
      <c r="B93" s="279"/>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1"/>
    </row>
    <row r="94" spans="1:32" s="6" customFormat="1" ht="15" customHeight="1" x14ac:dyDescent="0.25">
      <c r="A94"/>
      <c r="B94" s="279"/>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1"/>
    </row>
    <row r="95" spans="1:32" s="6" customFormat="1" ht="15" customHeight="1" x14ac:dyDescent="0.25">
      <c r="A95"/>
      <c r="B95" s="282"/>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4"/>
    </row>
    <row r="96" spans="1:32" ht="4.5" customHeight="1" x14ac:dyDescent="0.25"/>
    <row r="97" spans="1:32" s="6" customFormat="1" ht="15" customHeight="1" x14ac:dyDescent="0.25">
      <c r="A97"/>
      <c r="B97" s="276" t="s">
        <v>388</v>
      </c>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8"/>
    </row>
    <row r="98" spans="1:32" s="6" customFormat="1" ht="15" customHeight="1" x14ac:dyDescent="0.25">
      <c r="A98"/>
      <c r="B98" s="279"/>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1"/>
    </row>
    <row r="99" spans="1:32" s="6" customFormat="1" ht="15" customHeight="1" x14ac:dyDescent="0.25">
      <c r="A99"/>
      <c r="B99" s="279"/>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1"/>
    </row>
    <row r="100" spans="1:32" s="6" customFormat="1" ht="15" customHeight="1" x14ac:dyDescent="0.25">
      <c r="A100"/>
      <c r="B100" s="282"/>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4"/>
    </row>
    <row r="101" spans="1:32" ht="4.5" customHeight="1" x14ac:dyDescent="0.25"/>
    <row r="102" spans="1:32" s="6" customFormat="1" ht="15" customHeight="1" x14ac:dyDescent="0.25">
      <c r="A102"/>
      <c r="B102" s="276" t="s">
        <v>389</v>
      </c>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8"/>
    </row>
    <row r="103" spans="1:32" s="6" customFormat="1" ht="15" customHeight="1" x14ac:dyDescent="0.25">
      <c r="A103"/>
      <c r="B103" s="279"/>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1"/>
    </row>
    <row r="104" spans="1:32" s="6" customFormat="1" ht="15" customHeight="1" x14ac:dyDescent="0.25">
      <c r="A104"/>
      <c r="B104" s="279"/>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1"/>
    </row>
    <row r="105" spans="1:32" s="6" customFormat="1" ht="15" customHeight="1" x14ac:dyDescent="0.25">
      <c r="A105"/>
      <c r="B105" s="279"/>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1"/>
    </row>
    <row r="106" spans="1:32" s="6" customFormat="1" ht="15" customHeight="1" x14ac:dyDescent="0.25">
      <c r="A106"/>
      <c r="B106" s="279"/>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1"/>
    </row>
    <row r="107" spans="1:32" s="6" customFormat="1" ht="15" customHeight="1" x14ac:dyDescent="0.25">
      <c r="A107"/>
      <c r="B107" s="279"/>
      <c r="C107" s="280"/>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1"/>
    </row>
    <row r="108" spans="1:32" s="6" customFormat="1" ht="15" customHeight="1" x14ac:dyDescent="0.25">
      <c r="A108"/>
      <c r="B108" s="279"/>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1"/>
    </row>
    <row r="109" spans="1:32" s="6" customFormat="1" ht="15" customHeight="1" x14ac:dyDescent="0.25">
      <c r="A109"/>
      <c r="B109" s="279"/>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1"/>
    </row>
    <row r="110" spans="1:32" s="6" customFormat="1" ht="15" customHeight="1" x14ac:dyDescent="0.25">
      <c r="A110"/>
      <c r="B110" s="279"/>
      <c r="C110" s="280"/>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1"/>
    </row>
    <row r="111" spans="1:32" s="6" customFormat="1" ht="15" customHeight="1" x14ac:dyDescent="0.25">
      <c r="A111"/>
      <c r="B111" s="279"/>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1"/>
    </row>
    <row r="112" spans="1:32" s="6" customFormat="1" ht="15" customHeight="1" x14ac:dyDescent="0.25">
      <c r="A112"/>
      <c r="B112" s="279"/>
      <c r="C112" s="280"/>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1"/>
    </row>
    <row r="113" spans="1:32" s="6" customFormat="1" ht="15" customHeight="1" x14ac:dyDescent="0.25">
      <c r="A113"/>
      <c r="B113" s="279"/>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1"/>
    </row>
    <row r="114" spans="1:32" s="6" customFormat="1" ht="15" customHeight="1" x14ac:dyDescent="0.25">
      <c r="A114"/>
      <c r="B114" s="279"/>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1"/>
    </row>
    <row r="115" spans="1:32" s="6" customFormat="1" ht="15" customHeight="1" x14ac:dyDescent="0.25">
      <c r="A115"/>
      <c r="B115" s="279"/>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1"/>
    </row>
    <row r="116" spans="1:32" s="6" customFormat="1" ht="15" customHeight="1" x14ac:dyDescent="0.25">
      <c r="A116"/>
      <c r="B116" s="282"/>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4"/>
    </row>
    <row r="117" spans="1:32" ht="15" customHeight="1" x14ac:dyDescent="0.25"/>
    <row r="118" spans="1:32" s="6" customFormat="1" ht="15" customHeight="1" x14ac:dyDescent="0.25">
      <c r="A118"/>
      <c r="B118" s="276" t="s">
        <v>390</v>
      </c>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8"/>
    </row>
    <row r="119" spans="1:32" s="6" customFormat="1" ht="15" customHeight="1" x14ac:dyDescent="0.25">
      <c r="A119"/>
      <c r="B119" s="279"/>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1"/>
    </row>
    <row r="120" spans="1:32" s="6" customFormat="1" ht="15" customHeight="1" x14ac:dyDescent="0.25">
      <c r="A120"/>
      <c r="B120" s="279"/>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1"/>
    </row>
    <row r="121" spans="1:32" s="6" customFormat="1" ht="15" customHeight="1" x14ac:dyDescent="0.25">
      <c r="A121"/>
      <c r="B121" s="279"/>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1"/>
    </row>
    <row r="122" spans="1:32" s="6" customFormat="1" ht="15" customHeight="1" x14ac:dyDescent="0.25">
      <c r="A122"/>
      <c r="B122" s="279"/>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1"/>
    </row>
    <row r="123" spans="1:32" s="6" customFormat="1" ht="15" customHeight="1" x14ac:dyDescent="0.25">
      <c r="A123"/>
      <c r="B123" s="279"/>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1"/>
    </row>
    <row r="124" spans="1:32" s="6" customFormat="1" ht="15" customHeight="1" x14ac:dyDescent="0.25">
      <c r="A124"/>
      <c r="B124" s="279"/>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1"/>
    </row>
    <row r="125" spans="1:32" s="6" customFormat="1" ht="15" customHeight="1" x14ac:dyDescent="0.25">
      <c r="A125"/>
      <c r="B125" s="279"/>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1"/>
    </row>
    <row r="126" spans="1:32" s="6" customFormat="1" ht="15" customHeight="1" x14ac:dyDescent="0.25">
      <c r="A126"/>
      <c r="B126" s="279"/>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1"/>
    </row>
    <row r="127" spans="1:32" s="6" customFormat="1" ht="15" customHeight="1" x14ac:dyDescent="0.25">
      <c r="A127"/>
      <c r="B127" s="282"/>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4"/>
    </row>
    <row r="128" spans="1:32" ht="4.5" customHeight="1" x14ac:dyDescent="0.25"/>
    <row r="129" spans="1:32" s="6" customFormat="1" ht="15" customHeight="1" x14ac:dyDescent="0.25">
      <c r="A129"/>
      <c r="B129" s="276" t="s">
        <v>391</v>
      </c>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8"/>
    </row>
    <row r="130" spans="1:32" s="6" customFormat="1" ht="15" customHeight="1" x14ac:dyDescent="0.25">
      <c r="A130"/>
      <c r="B130" s="279"/>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1"/>
    </row>
    <row r="131" spans="1:32" s="6" customFormat="1" ht="15" customHeight="1" x14ac:dyDescent="0.25">
      <c r="A131"/>
      <c r="B131" s="279"/>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1"/>
    </row>
    <row r="132" spans="1:32" s="6" customFormat="1" ht="15" customHeight="1" x14ac:dyDescent="0.25">
      <c r="A132"/>
      <c r="B132" s="279"/>
      <c r="C132" s="280"/>
      <c r="D132" s="280"/>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1"/>
    </row>
    <row r="133" spans="1:32" s="6" customFormat="1" ht="15" customHeight="1" x14ac:dyDescent="0.25">
      <c r="A133"/>
      <c r="B133" s="279"/>
      <c r="C133" s="280"/>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1"/>
    </row>
    <row r="134" spans="1:32" s="6" customFormat="1" ht="15" customHeight="1" x14ac:dyDescent="0.25">
      <c r="A134"/>
      <c r="B134" s="282"/>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4"/>
    </row>
    <row r="135" spans="1:32" ht="4.5" customHeight="1" x14ac:dyDescent="0.25"/>
    <row r="136" spans="1:32" s="6" customFormat="1" ht="12.75" customHeight="1" x14ac:dyDescent="0.25">
      <c r="A136"/>
      <c r="B136" s="276" t="s">
        <v>392</v>
      </c>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8"/>
    </row>
    <row r="137" spans="1:32" s="6" customFormat="1" ht="12.75" customHeight="1" x14ac:dyDescent="0.25">
      <c r="A137"/>
      <c r="B137" s="282"/>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row r="138" spans="1:32" ht="4.5" customHeight="1" x14ac:dyDescent="0.25"/>
    <row r="139" spans="1:32" s="6" customFormat="1" ht="12.75" customHeight="1" x14ac:dyDescent="0.25">
      <c r="A139"/>
      <c r="B139" s="344" t="s">
        <v>393</v>
      </c>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6"/>
    </row>
    <row r="140" spans="1:32" ht="4.5" customHeight="1" x14ac:dyDescent="0.25"/>
    <row r="141" spans="1:32" s="6" customFormat="1" ht="12.75" customHeight="1" x14ac:dyDescent="0.25">
      <c r="A141"/>
      <c r="B141" s="276" t="s">
        <v>394</v>
      </c>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8"/>
    </row>
    <row r="142" spans="1:32" s="6" customFormat="1" ht="12.75" customHeight="1" x14ac:dyDescent="0.25">
      <c r="A142"/>
      <c r="B142" s="282"/>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4"/>
    </row>
    <row r="143" spans="1:32" s="6" customFormat="1" ht="12.75" customHeight="1"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row>
    <row r="144" spans="1:32" s="6" customFormat="1" ht="12.75" customHeight="1"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row>
    <row r="145" spans="1:32" s="6" customFormat="1" ht="12.75" customHeight="1"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row>
    <row r="146" spans="1:32" s="6" customFormat="1" ht="12.75" customHeight="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row>
    <row r="147" spans="1:32" s="6" customFormat="1" ht="12.75" customHeight="1"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row>
    <row r="148" spans="1:32" s="6" customFormat="1" ht="12.75" customHeight="1"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row>
    <row r="149" spans="1:32" s="6" customFormat="1" ht="12.75" customHeight="1"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row>
    <row r="150" spans="1:32" s="6" customFormat="1" ht="12.75" customHeight="1"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row>
    <row r="151" spans="1:32" s="6" customFormat="1" ht="12.75" customHeight="1"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row>
    <row r="152" spans="1:32" s="6" customFormat="1" ht="12.75" customHeight="1"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row>
    <row r="153" spans="1:32" s="6" customFormat="1" ht="12.75" customHeight="1"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row>
    <row r="154" spans="1:32" s="6" customFormat="1" ht="12.75" customHeight="1"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row>
    <row r="155" spans="1:32" s="6" customFormat="1" ht="12.75" customHeight="1" x14ac:dyDescent="0.2">
      <c r="A155" s="45" t="s">
        <v>537</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row>
    <row r="156" spans="1:32" s="6" customFormat="1" ht="12.7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row>
    <row r="157" spans="1:32" s="6" customFormat="1" ht="12.7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row>
    <row r="158" spans="1:32" s="6" customFormat="1" ht="12.7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row>
    <row r="159" spans="1:32" s="6" customFormat="1" ht="12.7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row>
    <row r="160" spans="1:32" s="6" customFormat="1" ht="12.7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row>
    <row r="161" spans="1:32" s="6" customFormat="1" ht="12.7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row>
    <row r="162" spans="1:32" s="6" customFormat="1" ht="12.7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row>
    <row r="163" spans="1:32" s="6" customFormat="1" ht="12.7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row>
    <row r="164" spans="1:32" s="6" customFormat="1" ht="12.7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row>
    <row r="165" spans="1:32" s="6" customFormat="1" ht="12.7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row>
    <row r="166" spans="1:32" s="6" customFormat="1" ht="12.7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row>
    <row r="167" spans="1:32" s="6" customFormat="1" ht="12.7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row>
    <row r="168" spans="1:32" s="6" customFormat="1" ht="12.7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row>
    <row r="169" spans="1:32" s="6" customFormat="1" ht="12.7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row>
    <row r="170" spans="1:32" s="6" customFormat="1" ht="12.7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row>
    <row r="171" spans="1:32" s="6" customFormat="1" ht="12.7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row>
    <row r="172" spans="1:32" s="6" customFormat="1" ht="12.7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row>
    <row r="173" spans="1:32" s="6" customFormat="1" ht="12.7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row>
    <row r="174" spans="1:32" s="6" customFormat="1" ht="12.7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row>
    <row r="175" spans="1:32" s="6" customFormat="1" ht="12.75" customHeight="1" x14ac:dyDescent="0.2">
      <c r="A175" s="347" t="str">
        <f>IF(OR($P$26=Wsad!$E$2,$P$33=Wsad!$E$2),"Należy wypełnić ten załącznik danymi dotyczącymi wyłącznie Wnioskodawcy","Nie należy wypełniać tego załącznika")</f>
        <v>Należy wypełnić ten załącznik danymi dotyczącymi wyłącznie Wnioskodawcy</v>
      </c>
      <c r="B175" s="347"/>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347"/>
      <c r="Z175" s="347"/>
      <c r="AA175" s="347"/>
      <c r="AB175" s="347"/>
      <c r="AC175" s="347"/>
      <c r="AD175" s="347"/>
      <c r="AE175" s="347"/>
      <c r="AF175" s="347"/>
    </row>
    <row r="176" spans="1:32" s="6" customFormat="1" ht="12.75" customHeight="1" x14ac:dyDescent="0.2">
      <c r="A176" s="347"/>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AE176" s="347"/>
      <c r="AF176" s="347"/>
    </row>
    <row r="177" spans="1:32" s="6" customFormat="1" ht="12.75" customHeight="1" x14ac:dyDescent="0.2">
      <c r="A177" s="347"/>
      <c r="B177" s="347"/>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row>
    <row r="178" spans="1:32" s="6" customFormat="1" ht="12.7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row>
    <row r="179" spans="1:32" s="6" customFormat="1" ht="12.75" customHeight="1" x14ac:dyDescent="0.25">
      <c r="A179" s="332" t="s">
        <v>395</v>
      </c>
      <c r="B179" s="333"/>
      <c r="C179" s="333"/>
      <c r="D179" s="333"/>
      <c r="E179" s="333"/>
      <c r="F179" s="333"/>
      <c r="G179" s="333"/>
      <c r="H179" s="333"/>
      <c r="I179" s="333"/>
      <c r="J179" s="333"/>
      <c r="K179" s="333"/>
      <c r="L179" s="333"/>
      <c r="M179" s="333"/>
      <c r="N179" s="333"/>
      <c r="O179" s="333"/>
      <c r="P179" s="333"/>
      <c r="Q179" s="333"/>
      <c r="R179" s="333"/>
      <c r="S179" s="333"/>
      <c r="T179" s="333"/>
      <c r="U179" s="333"/>
      <c r="V179" s="333"/>
      <c r="W179" s="333"/>
      <c r="X179" s="333"/>
      <c r="Y179" s="333"/>
      <c r="Z179" s="333"/>
      <c r="AA179" s="333"/>
      <c r="AB179" s="333"/>
      <c r="AC179" s="333"/>
      <c r="AD179" s="333"/>
      <c r="AE179" s="333"/>
      <c r="AF179" s="334"/>
    </row>
    <row r="180" spans="1:32" s="6" customFormat="1" ht="12.75" customHeight="1" x14ac:dyDescent="0.25">
      <c r="A180" s="335" t="s">
        <v>396</v>
      </c>
      <c r="B180" s="336"/>
      <c r="C180" s="336"/>
      <c r="D180" s="336"/>
      <c r="E180" s="336"/>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c r="AE180" s="336"/>
      <c r="AF180" s="337"/>
    </row>
    <row r="181" spans="1:32" ht="4.5" customHeight="1" x14ac:dyDescent="0.25"/>
    <row r="182" spans="1:32" s="6" customFormat="1" ht="12.75" customHeight="1" x14ac:dyDescent="0.2">
      <c r="A182" s="338" t="s">
        <v>397</v>
      </c>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c r="AC182" s="339"/>
      <c r="AD182" s="339"/>
      <c r="AE182" s="339"/>
      <c r="AF182" s="340"/>
    </row>
    <row r="183" spans="1:32" s="6" customFormat="1" ht="12.75" customHeight="1" x14ac:dyDescent="0.2">
      <c r="A183" s="341"/>
      <c r="B183" s="342"/>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3"/>
    </row>
    <row r="184" spans="1:32" ht="4.5" customHeight="1" x14ac:dyDescent="0.25"/>
    <row r="185" spans="1:32" s="6" customFormat="1" ht="12.75" customHeight="1" x14ac:dyDescent="0.2">
      <c r="A185" s="310">
        <v>1</v>
      </c>
      <c r="B185" s="329" t="s">
        <v>372</v>
      </c>
      <c r="C185" s="329"/>
      <c r="D185" s="329"/>
      <c r="E185" s="329"/>
      <c r="F185" s="329"/>
      <c r="G185" s="329"/>
      <c r="H185" s="329"/>
      <c r="I185" s="329"/>
      <c r="J185" s="329"/>
      <c r="K185" s="303" t="str">
        <f>IF(P23="NIE",K18,"")</f>
        <v/>
      </c>
      <c r="L185" s="303"/>
      <c r="M185" s="303"/>
      <c r="N185" s="303"/>
      <c r="O185" s="303"/>
      <c r="P185" s="303"/>
      <c r="Q185" s="303"/>
      <c r="R185" s="303"/>
      <c r="S185" s="303"/>
      <c r="T185" s="303"/>
      <c r="U185" s="303"/>
      <c r="V185" s="303"/>
      <c r="W185" s="303"/>
      <c r="X185" s="303"/>
      <c r="Y185" s="303"/>
      <c r="Z185" s="303"/>
      <c r="AA185" s="303"/>
      <c r="AB185" s="303"/>
      <c r="AC185" s="303"/>
      <c r="AD185" s="303"/>
      <c r="AE185" s="303"/>
      <c r="AF185" s="303"/>
    </row>
    <row r="186" spans="1:32" s="6" customFormat="1" ht="12.75" customHeight="1" x14ac:dyDescent="0.2">
      <c r="A186" s="310"/>
      <c r="B186" s="329"/>
      <c r="C186" s="329"/>
      <c r="D186" s="329"/>
      <c r="E186" s="329"/>
      <c r="F186" s="329"/>
      <c r="G186" s="329"/>
      <c r="H186" s="329"/>
      <c r="I186" s="329"/>
      <c r="J186" s="329"/>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row>
    <row r="187" spans="1:32" s="6" customFormat="1" ht="12.75" customHeight="1" x14ac:dyDescent="0.2">
      <c r="A187" s="310"/>
      <c r="B187" s="329"/>
      <c r="C187" s="329"/>
      <c r="D187" s="329"/>
      <c r="E187" s="329"/>
      <c r="F187" s="329"/>
      <c r="G187" s="329"/>
      <c r="H187" s="329"/>
      <c r="I187" s="329"/>
      <c r="J187" s="329"/>
      <c r="K187" s="303"/>
      <c r="L187" s="303"/>
      <c r="M187" s="303"/>
      <c r="N187" s="303"/>
      <c r="O187" s="303"/>
      <c r="P187" s="303"/>
      <c r="Q187" s="303"/>
      <c r="R187" s="303"/>
      <c r="S187" s="303"/>
      <c r="T187" s="303"/>
      <c r="U187" s="303"/>
      <c r="V187" s="303"/>
      <c r="W187" s="303"/>
      <c r="X187" s="303"/>
      <c r="Y187" s="303"/>
      <c r="Z187" s="303"/>
      <c r="AA187" s="303"/>
      <c r="AB187" s="303"/>
      <c r="AC187" s="303"/>
      <c r="AD187" s="303"/>
      <c r="AE187" s="303"/>
      <c r="AF187" s="303"/>
    </row>
    <row r="188" spans="1:32" s="6" customFormat="1" ht="12.75" customHeight="1" x14ac:dyDescent="0.25">
      <c r="A188" s="24">
        <f>+A185+1</f>
        <v>2</v>
      </c>
      <c r="B188" s="313" t="s">
        <v>373</v>
      </c>
      <c r="C188" s="313"/>
      <c r="D188" s="313"/>
      <c r="E188" s="313"/>
      <c r="F188" s="313"/>
      <c r="G188" s="313"/>
      <c r="H188" s="313"/>
      <c r="I188" s="313"/>
      <c r="J188" s="313"/>
      <c r="K188" s="41"/>
      <c r="L188" s="41"/>
      <c r="M188" s="42" t="s">
        <v>374</v>
      </c>
      <c r="N188" s="41"/>
      <c r="O188" s="41"/>
      <c r="P188" s="42" t="s">
        <v>374</v>
      </c>
      <c r="Q188" s="41"/>
      <c r="R188" s="41"/>
      <c r="S188" s="41"/>
      <c r="T188" s="41"/>
      <c r="U188" s="43"/>
      <c r="V188" s="43"/>
      <c r="W188" s="43"/>
      <c r="X188" s="43"/>
      <c r="Y188" s="43"/>
      <c r="Z188" s="43"/>
      <c r="AA188" s="43"/>
      <c r="AB188" s="43"/>
      <c r="AC188" s="43"/>
      <c r="AD188" s="43"/>
      <c r="AE188" s="43"/>
      <c r="AF188" s="43"/>
    </row>
    <row r="189" spans="1:32" s="6" customFormat="1" ht="12.75" customHeight="1" x14ac:dyDescent="0.2">
      <c r="A189" s="328" t="s">
        <v>398</v>
      </c>
      <c r="B189" s="328"/>
      <c r="C189" s="328"/>
      <c r="D189" s="328"/>
      <c r="E189" s="328"/>
      <c r="F189" s="328"/>
      <c r="G189" s="328"/>
      <c r="H189" s="328"/>
      <c r="I189" s="312" t="s">
        <v>378</v>
      </c>
      <c r="J189" s="312"/>
      <c r="K189" s="312"/>
      <c r="L189" s="312"/>
      <c r="M189" s="312"/>
      <c r="N189" s="312"/>
      <c r="O189" s="312"/>
      <c r="P189" s="312"/>
      <c r="Q189" s="312" t="s">
        <v>379</v>
      </c>
      <c r="R189" s="312"/>
      <c r="S189" s="312"/>
      <c r="T189" s="312"/>
      <c r="U189" s="312"/>
      <c r="V189" s="312"/>
      <c r="W189" s="312"/>
      <c r="X189" s="312"/>
      <c r="Y189" s="312" t="s">
        <v>380</v>
      </c>
      <c r="Z189" s="312"/>
      <c r="AA189" s="312"/>
      <c r="AB189" s="312"/>
      <c r="AC189" s="312"/>
      <c r="AD189" s="312"/>
      <c r="AE189" s="312"/>
      <c r="AF189" s="312"/>
    </row>
    <row r="190" spans="1:32" s="6" customFormat="1" ht="12.75" customHeight="1" x14ac:dyDescent="0.2">
      <c r="A190" s="328"/>
      <c r="B190" s="328"/>
      <c r="C190" s="328"/>
      <c r="D190" s="328"/>
      <c r="E190" s="328"/>
      <c r="F190" s="328"/>
      <c r="G190" s="328"/>
      <c r="H190" s="328"/>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row>
    <row r="191" spans="1:32" s="6" customFormat="1" ht="12.75" customHeight="1" x14ac:dyDescent="0.2">
      <c r="A191" s="328"/>
      <c r="B191" s="328"/>
      <c r="C191" s="328"/>
      <c r="D191" s="328"/>
      <c r="E191" s="328"/>
      <c r="F191" s="328"/>
      <c r="G191" s="328"/>
      <c r="H191" s="328"/>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row>
    <row r="192" spans="1:32" s="6" customFormat="1" ht="15" customHeight="1" x14ac:dyDescent="0.2">
      <c r="A192" s="310">
        <f>+A188+1</f>
        <v>3</v>
      </c>
      <c r="B192" s="311" t="s">
        <v>399</v>
      </c>
      <c r="C192" s="311"/>
      <c r="D192" s="311"/>
      <c r="E192" s="311"/>
      <c r="F192" s="311"/>
      <c r="G192" s="311"/>
      <c r="H192" s="311"/>
      <c r="I192" s="303"/>
      <c r="J192" s="303"/>
      <c r="K192" s="303"/>
      <c r="L192" s="303"/>
      <c r="M192" s="303"/>
      <c r="N192" s="303"/>
      <c r="O192" s="303"/>
      <c r="P192" s="303"/>
      <c r="Q192" s="303"/>
      <c r="R192" s="303"/>
      <c r="S192" s="303"/>
      <c r="T192" s="303"/>
      <c r="U192" s="303"/>
      <c r="V192" s="303"/>
      <c r="W192" s="303"/>
      <c r="X192" s="303"/>
      <c r="Y192" s="303"/>
      <c r="Z192" s="303"/>
      <c r="AA192" s="303"/>
      <c r="AB192" s="303"/>
      <c r="AC192" s="303"/>
      <c r="AD192" s="303"/>
      <c r="AE192" s="303"/>
      <c r="AF192" s="303"/>
    </row>
    <row r="193" spans="1:32" s="6" customFormat="1" ht="15" customHeight="1" x14ac:dyDescent="0.2">
      <c r="A193" s="310"/>
      <c r="B193" s="311"/>
      <c r="C193" s="311"/>
      <c r="D193" s="311"/>
      <c r="E193" s="311"/>
      <c r="F193" s="311"/>
      <c r="G193" s="311"/>
      <c r="H193" s="311"/>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3"/>
      <c r="AE193" s="303"/>
      <c r="AF193" s="303"/>
    </row>
    <row r="194" spans="1:32" s="6" customFormat="1" ht="15" customHeight="1" x14ac:dyDescent="0.2">
      <c r="A194" s="310">
        <f>+A192+1</f>
        <v>4</v>
      </c>
      <c r="B194" s="311" t="s">
        <v>400</v>
      </c>
      <c r="C194" s="311"/>
      <c r="D194" s="311"/>
      <c r="E194" s="311"/>
      <c r="F194" s="311"/>
      <c r="G194" s="311"/>
      <c r="H194" s="311"/>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row>
    <row r="195" spans="1:32" s="6" customFormat="1" ht="15" customHeight="1" x14ac:dyDescent="0.2">
      <c r="A195" s="310"/>
      <c r="B195" s="311"/>
      <c r="C195" s="311"/>
      <c r="D195" s="311"/>
      <c r="E195" s="311"/>
      <c r="F195" s="311"/>
      <c r="G195" s="311"/>
      <c r="H195" s="311"/>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3"/>
      <c r="AE195" s="303"/>
      <c r="AF195" s="303"/>
    </row>
    <row r="196" spans="1:32" s="6" customFormat="1" ht="15" customHeight="1" x14ac:dyDescent="0.2">
      <c r="A196" s="310">
        <f>+A194+1</f>
        <v>5</v>
      </c>
      <c r="B196" s="311" t="s">
        <v>381</v>
      </c>
      <c r="C196" s="311"/>
      <c r="D196" s="311"/>
      <c r="E196" s="311"/>
      <c r="F196" s="311"/>
      <c r="G196" s="311"/>
      <c r="H196" s="311"/>
      <c r="I196" s="303"/>
      <c r="J196" s="303"/>
      <c r="K196" s="303"/>
      <c r="L196" s="303"/>
      <c r="M196" s="303"/>
      <c r="N196" s="303"/>
      <c r="O196" s="303"/>
      <c r="P196" s="303"/>
      <c r="Q196" s="303"/>
      <c r="R196" s="303"/>
      <c r="S196" s="303"/>
      <c r="T196" s="303"/>
      <c r="U196" s="303"/>
      <c r="V196" s="303"/>
      <c r="W196" s="303"/>
      <c r="X196" s="303"/>
      <c r="Y196" s="303"/>
      <c r="Z196" s="303"/>
      <c r="AA196" s="303"/>
      <c r="AB196" s="303"/>
      <c r="AC196" s="303"/>
      <c r="AD196" s="303"/>
      <c r="AE196" s="303"/>
      <c r="AF196" s="303"/>
    </row>
    <row r="197" spans="1:32" s="6" customFormat="1" ht="15" customHeight="1" x14ac:dyDescent="0.2">
      <c r="A197" s="310"/>
      <c r="B197" s="311"/>
      <c r="C197" s="311"/>
      <c r="D197" s="311"/>
      <c r="E197" s="311"/>
      <c r="F197" s="311"/>
      <c r="G197" s="311"/>
      <c r="H197" s="311"/>
      <c r="I197" s="303"/>
      <c r="J197" s="303"/>
      <c r="K197" s="303"/>
      <c r="L197" s="303"/>
      <c r="M197" s="303"/>
      <c r="N197" s="303"/>
      <c r="O197" s="303"/>
      <c r="P197" s="303"/>
      <c r="Q197" s="303"/>
      <c r="R197" s="303"/>
      <c r="S197" s="303"/>
      <c r="T197" s="303"/>
      <c r="U197" s="303"/>
      <c r="V197" s="303"/>
      <c r="W197" s="303"/>
      <c r="X197" s="303"/>
      <c r="Y197" s="303"/>
      <c r="Z197" s="303"/>
      <c r="AA197" s="303"/>
      <c r="AB197" s="303"/>
      <c r="AC197" s="303"/>
      <c r="AD197" s="303"/>
      <c r="AE197" s="303"/>
      <c r="AF197" s="303"/>
    </row>
    <row r="198" spans="1:32" ht="4.5" customHeight="1" x14ac:dyDescent="0.25"/>
    <row r="199" spans="1:32" s="6" customFormat="1" ht="15" customHeight="1" x14ac:dyDescent="0.25">
      <c r="A199"/>
      <c r="B199" s="304" t="s">
        <v>422</v>
      </c>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6"/>
      <c r="AF199"/>
    </row>
    <row r="200" spans="1:32" s="6" customFormat="1" ht="15" customHeight="1" x14ac:dyDescent="0.25">
      <c r="A200"/>
      <c r="B200" s="307"/>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9"/>
      <c r="AF200"/>
    </row>
    <row r="201" spans="1:32" ht="4.5" customHeight="1" x14ac:dyDescent="0.25"/>
    <row r="202" spans="1:32" s="6" customFormat="1" ht="12.75" customHeight="1" x14ac:dyDescent="0.25">
      <c r="A202"/>
      <c r="B202" s="261"/>
      <c r="C202" s="261"/>
      <c r="D202" s="261"/>
      <c r="E202" s="261"/>
      <c r="F202" s="261"/>
      <c r="G202" s="261"/>
      <c r="H202" s="261"/>
      <c r="I202" s="261"/>
      <c r="J202"/>
      <c r="K202"/>
      <c r="L202"/>
      <c r="M202"/>
      <c r="N202"/>
      <c r="O202"/>
      <c r="P202"/>
      <c r="Q202"/>
      <c r="R202"/>
      <c r="S202"/>
      <c r="T202"/>
      <c r="U202"/>
      <c r="V202" s="262"/>
      <c r="W202" s="262"/>
      <c r="X202" s="262"/>
      <c r="Y202" s="262"/>
      <c r="Z202" s="262"/>
      <c r="AA202" s="262"/>
      <c r="AB202" s="262"/>
      <c r="AC202" s="262"/>
      <c r="AD202" s="262"/>
      <c r="AE202" s="262"/>
      <c r="AF202"/>
    </row>
    <row r="203" spans="1:32" s="6" customFormat="1" ht="12.75" customHeight="1" x14ac:dyDescent="0.25">
      <c r="A203"/>
      <c r="B203" s="261"/>
      <c r="C203" s="261"/>
      <c r="D203" s="261"/>
      <c r="E203" s="261"/>
      <c r="F203" s="261"/>
      <c r="G203" s="261"/>
      <c r="H203" s="261"/>
      <c r="I203" s="261"/>
      <c r="J203"/>
      <c r="K203" s="38"/>
      <c r="L203" s="38"/>
      <c r="M203" s="39" t="s">
        <v>374</v>
      </c>
      <c r="N203" s="38"/>
      <c r="O203" s="38"/>
      <c r="P203" s="39" t="s">
        <v>374</v>
      </c>
      <c r="Q203" s="38"/>
      <c r="R203" s="38"/>
      <c r="S203" s="38"/>
      <c r="T203" s="38"/>
      <c r="U203"/>
      <c r="V203" s="262"/>
      <c r="W203" s="262"/>
      <c r="X203" s="262"/>
      <c r="Y203" s="262"/>
      <c r="Z203" s="262"/>
      <c r="AA203" s="262"/>
      <c r="AB203" s="262"/>
      <c r="AC203" s="262"/>
      <c r="AD203" s="262"/>
      <c r="AE203" s="262"/>
      <c r="AF203"/>
    </row>
    <row r="204" spans="1:32" s="6" customFormat="1" ht="12.75" customHeight="1" x14ac:dyDescent="0.25">
      <c r="A204"/>
      <c r="B204" s="249" t="s">
        <v>383</v>
      </c>
      <c r="C204" s="249"/>
      <c r="D204" s="249"/>
      <c r="E204" s="249"/>
      <c r="F204" s="249"/>
      <c r="G204" s="249"/>
      <c r="H204" s="249"/>
      <c r="I204" s="249"/>
      <c r="J204" s="40"/>
      <c r="K204" s="249" t="s">
        <v>384</v>
      </c>
      <c r="L204" s="249"/>
      <c r="M204" s="249"/>
      <c r="N204" s="249"/>
      <c r="O204" s="249"/>
      <c r="P204" s="249"/>
      <c r="Q204" s="249"/>
      <c r="R204" s="249"/>
      <c r="S204" s="249"/>
      <c r="T204" s="249"/>
      <c r="U204" s="40"/>
      <c r="V204" s="249" t="s">
        <v>385</v>
      </c>
      <c r="W204" s="249"/>
      <c r="X204" s="249"/>
      <c r="Y204" s="249"/>
      <c r="Z204" s="249"/>
      <c r="AA204" s="249"/>
      <c r="AB204" s="249"/>
      <c r="AC204" s="249"/>
      <c r="AD204" s="249"/>
      <c r="AE204" s="249"/>
      <c r="AF204"/>
    </row>
    <row r="205" spans="1:32" ht="4.5" customHeight="1" x14ac:dyDescent="0.25"/>
    <row r="206" spans="1:32" s="6" customFormat="1" ht="15" customHeight="1" x14ac:dyDescent="0.25">
      <c r="A206"/>
      <c r="B206" s="276" t="s">
        <v>401</v>
      </c>
      <c r="C206" s="277"/>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277"/>
      <c r="AF206" s="278"/>
    </row>
    <row r="207" spans="1:32" s="6" customFormat="1" ht="15" customHeight="1" x14ac:dyDescent="0.25">
      <c r="A207"/>
      <c r="B207" s="279"/>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1"/>
    </row>
    <row r="208" spans="1:32" s="6" customFormat="1" ht="15" customHeight="1" x14ac:dyDescent="0.25">
      <c r="A208"/>
      <c r="B208" s="279"/>
      <c r="C208" s="280"/>
      <c r="D208" s="280"/>
      <c r="E208" s="280"/>
      <c r="F208" s="280"/>
      <c r="G208" s="280"/>
      <c r="H208" s="280"/>
      <c r="I208" s="280"/>
      <c r="J208" s="280"/>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1"/>
    </row>
    <row r="209" spans="1:32" s="6" customFormat="1" ht="15" customHeight="1" x14ac:dyDescent="0.25">
      <c r="A209"/>
      <c r="B209" s="279"/>
      <c r="C209" s="280"/>
      <c r="D209" s="280"/>
      <c r="E209" s="280"/>
      <c r="F209" s="280"/>
      <c r="G209" s="280"/>
      <c r="H209" s="280"/>
      <c r="I209" s="280"/>
      <c r="J209" s="280"/>
      <c r="K209" s="280"/>
      <c r="L209" s="280"/>
      <c r="M209" s="280"/>
      <c r="N209" s="280"/>
      <c r="O209" s="280"/>
      <c r="P209" s="280"/>
      <c r="Q209" s="280"/>
      <c r="R209" s="280"/>
      <c r="S209" s="280"/>
      <c r="T209" s="280"/>
      <c r="U209" s="280"/>
      <c r="V209" s="280"/>
      <c r="W209" s="280"/>
      <c r="X209" s="280"/>
      <c r="Y209" s="280"/>
      <c r="Z209" s="280"/>
      <c r="AA209" s="280"/>
      <c r="AB209" s="280"/>
      <c r="AC209" s="280"/>
      <c r="AD209" s="280"/>
      <c r="AE209" s="280"/>
      <c r="AF209" s="281"/>
    </row>
    <row r="210" spans="1:32" s="6" customFormat="1" ht="15" customHeight="1" x14ac:dyDescent="0.25">
      <c r="A210"/>
      <c r="B210" s="279"/>
      <c r="C210" s="280"/>
      <c r="D210" s="280"/>
      <c r="E210" s="280"/>
      <c r="F210" s="280"/>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80"/>
      <c r="AD210" s="280"/>
      <c r="AE210" s="280"/>
      <c r="AF210" s="281"/>
    </row>
    <row r="211" spans="1:32" s="6" customFormat="1" ht="15" customHeight="1" x14ac:dyDescent="0.25">
      <c r="A211"/>
      <c r="B211" s="279"/>
      <c r="C211" s="280"/>
      <c r="D211" s="280"/>
      <c r="E211" s="280"/>
      <c r="F211" s="280"/>
      <c r="G211" s="280"/>
      <c r="H211" s="280"/>
      <c r="I211" s="280"/>
      <c r="J211" s="280"/>
      <c r="K211" s="280"/>
      <c r="L211" s="280"/>
      <c r="M211" s="280"/>
      <c r="N211" s="280"/>
      <c r="O211" s="280"/>
      <c r="P211" s="280"/>
      <c r="Q211" s="280"/>
      <c r="R211" s="280"/>
      <c r="S211" s="280"/>
      <c r="T211" s="280"/>
      <c r="U211" s="280"/>
      <c r="V211" s="280"/>
      <c r="W211" s="280"/>
      <c r="X211" s="280"/>
      <c r="Y211" s="280"/>
      <c r="Z211" s="280"/>
      <c r="AA211" s="280"/>
      <c r="AB211" s="280"/>
      <c r="AC211" s="280"/>
      <c r="AD211" s="280"/>
      <c r="AE211" s="280"/>
      <c r="AF211" s="281"/>
    </row>
    <row r="212" spans="1:32" s="6" customFormat="1" ht="15" customHeight="1" x14ac:dyDescent="0.25">
      <c r="A212"/>
      <c r="B212" s="282"/>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4"/>
    </row>
    <row r="213" spans="1:32" ht="4.5" customHeight="1" x14ac:dyDescent="0.25"/>
    <row r="214" spans="1:32" s="6" customFormat="1" ht="15" customHeight="1" x14ac:dyDescent="0.25">
      <c r="A214"/>
      <c r="B214" s="285" t="s">
        <v>402</v>
      </c>
      <c r="C214" s="286"/>
      <c r="D214" s="286"/>
      <c r="E214" s="286"/>
      <c r="F214" s="286"/>
      <c r="G214" s="286"/>
      <c r="H214" s="286"/>
      <c r="I214" s="286"/>
      <c r="J214" s="286"/>
      <c r="K214" s="286"/>
      <c r="L214" s="286"/>
      <c r="M214" s="286"/>
      <c r="N214" s="286"/>
      <c r="O214" s="286"/>
      <c r="P214" s="286"/>
      <c r="Q214" s="286"/>
      <c r="R214" s="286"/>
      <c r="S214" s="286"/>
      <c r="T214" s="286"/>
      <c r="U214" s="286"/>
      <c r="V214" s="286"/>
      <c r="W214" s="286"/>
      <c r="X214" s="286"/>
      <c r="Y214" s="286"/>
      <c r="Z214" s="286"/>
      <c r="AA214" s="286"/>
      <c r="AB214" s="286"/>
      <c r="AC214" s="286"/>
      <c r="AD214" s="286"/>
      <c r="AE214" s="287"/>
      <c r="AF214"/>
    </row>
    <row r="215" spans="1:32" s="6" customFormat="1" ht="15" customHeight="1" x14ac:dyDescent="0.25">
      <c r="A215"/>
      <c r="B215" s="288"/>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90"/>
      <c r="AF215"/>
    </row>
    <row r="216" spans="1:32" s="6" customFormat="1" ht="12.75" customHeight="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row>
    <row r="217" spans="1:32" s="6" customFormat="1" ht="12.75" customHeight="1"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row>
    <row r="218" spans="1:32" s="6" customFormat="1" ht="12.75" customHeight="1"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row>
    <row r="219" spans="1:32" s="6" customFormat="1" ht="12.75" customHeight="1"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row>
    <row r="220" spans="1:32" s="6" customFormat="1" ht="12.75" customHeight="1"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row>
    <row r="221" spans="1:32" s="6" customFormat="1" ht="12.75" customHeight="1"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row>
    <row r="222" spans="1:32" s="6" customFormat="1" ht="12.75" customHeight="1"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row>
    <row r="223" spans="1:32" s="6" customFormat="1" ht="12.75" customHeight="1" x14ac:dyDescent="0.2">
      <c r="A223" s="45" t="s">
        <v>537</v>
      </c>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row>
    <row r="224" spans="1:32" s="6" customFormat="1" ht="12.75" customHeight="1"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row>
    <row r="225" spans="1:32" s="6" customFormat="1" ht="12.75" customHeight="1"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row>
    <row r="226" spans="1:32" s="6" customFormat="1" ht="12.75" customHeight="1"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row>
    <row r="227" spans="1:32" s="6" customFormat="1" ht="12.75" customHeight="1" x14ac:dyDescent="0.25">
      <c r="A227"/>
      <c r="B227"/>
      <c r="C227"/>
      <c r="D227"/>
      <c r="E227"/>
      <c r="F227"/>
      <c r="G227"/>
      <c r="H227"/>
      <c r="I227"/>
      <c r="J227"/>
      <c r="K227"/>
      <c r="L227"/>
      <c r="M227"/>
      <c r="N227"/>
      <c r="O227"/>
      <c r="P227"/>
      <c r="Q227"/>
      <c r="R227"/>
      <c r="S227"/>
      <c r="T227"/>
      <c r="U227"/>
      <c r="V227"/>
      <c r="W227"/>
      <c r="X227"/>
      <c r="Y227"/>
      <c r="Z227"/>
      <c r="AA227"/>
      <c r="AB227"/>
      <c r="AC227"/>
      <c r="AD227"/>
      <c r="AE227"/>
      <c r="AF227"/>
    </row>
    <row r="228" spans="1:32" s="6" customFormat="1" ht="12.75" customHeight="1" x14ac:dyDescent="0.25">
      <c r="A228"/>
      <c r="B228"/>
      <c r="C228"/>
      <c r="D228"/>
      <c r="E228"/>
      <c r="F228"/>
      <c r="G228"/>
      <c r="H228"/>
      <c r="I228"/>
      <c r="J228"/>
      <c r="K228"/>
      <c r="L228"/>
      <c r="M228"/>
      <c r="N228"/>
      <c r="O228"/>
      <c r="P228"/>
      <c r="Q228"/>
      <c r="R228"/>
      <c r="S228"/>
      <c r="T228"/>
      <c r="U228"/>
      <c r="V228"/>
      <c r="W228"/>
      <c r="X228"/>
      <c r="Y228"/>
      <c r="Z228"/>
      <c r="AA228"/>
      <c r="AB228"/>
      <c r="AC228"/>
      <c r="AD228"/>
      <c r="AE228"/>
      <c r="AF228"/>
    </row>
    <row r="229" spans="1:32" s="6" customFormat="1" ht="12.75" customHeight="1" x14ac:dyDescent="0.25">
      <c r="A229"/>
      <c r="B229"/>
      <c r="C229"/>
      <c r="D229"/>
      <c r="E229"/>
      <c r="F229"/>
      <c r="G229"/>
      <c r="H229"/>
      <c r="I229"/>
      <c r="J229"/>
      <c r="K229"/>
      <c r="L229"/>
      <c r="M229"/>
      <c r="N229"/>
      <c r="O229"/>
      <c r="P229"/>
      <c r="Q229"/>
      <c r="R229"/>
      <c r="S229"/>
      <c r="T229"/>
      <c r="U229"/>
      <c r="V229"/>
      <c r="W229"/>
      <c r="X229"/>
      <c r="Y229"/>
      <c r="Z229"/>
      <c r="AA229"/>
      <c r="AB229"/>
      <c r="AC229"/>
      <c r="AD229"/>
      <c r="AE229"/>
      <c r="AF229"/>
    </row>
    <row r="230" spans="1:32" s="6" customFormat="1" ht="12.75" customHeight="1" x14ac:dyDescent="0.25">
      <c r="A230"/>
      <c r="B230"/>
      <c r="C230"/>
      <c r="D230"/>
      <c r="E230"/>
      <c r="F230"/>
      <c r="G230"/>
      <c r="H230"/>
      <c r="I230"/>
      <c r="J230"/>
      <c r="K230"/>
      <c r="L230"/>
      <c r="M230"/>
      <c r="N230"/>
      <c r="O230"/>
      <c r="P230"/>
      <c r="Q230"/>
      <c r="R230"/>
      <c r="S230"/>
      <c r="T230"/>
      <c r="U230"/>
      <c r="V230"/>
      <c r="W230"/>
      <c r="X230"/>
      <c r="Y230"/>
      <c r="Z230"/>
      <c r="AA230"/>
      <c r="AB230"/>
      <c r="AC230"/>
      <c r="AD230"/>
      <c r="AE230"/>
      <c r="AF230"/>
    </row>
    <row r="231" spans="1:32" s="6" customFormat="1" ht="12.75" customHeight="1" x14ac:dyDescent="0.25">
      <c r="A231"/>
      <c r="B231"/>
      <c r="C231"/>
      <c r="D231"/>
      <c r="E231"/>
      <c r="F231"/>
      <c r="G231"/>
      <c r="H231"/>
      <c r="I231"/>
      <c r="J231"/>
      <c r="K231"/>
      <c r="L231"/>
      <c r="M231"/>
      <c r="N231"/>
      <c r="O231"/>
      <c r="P231"/>
      <c r="Q231"/>
      <c r="R231"/>
      <c r="S231"/>
      <c r="T231"/>
      <c r="U231"/>
      <c r="V231"/>
      <c r="W231"/>
      <c r="X231"/>
      <c r="Y231"/>
      <c r="Z231"/>
      <c r="AA231"/>
      <c r="AB231"/>
      <c r="AC231"/>
      <c r="AD231"/>
      <c r="AE231"/>
      <c r="AF231"/>
    </row>
    <row r="232" spans="1:32" s="6" customFormat="1" ht="12.75" customHeight="1"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row>
    <row r="233" spans="1:32" s="6" customFormat="1" ht="12.75" customHeight="1" x14ac:dyDescent="0.2">
      <c r="A233" s="330" t="str">
        <f>IF(P26=Wsad!$E$2,"Należy wypełnić ten załącznik danymi Przedsiębiorcy będącym przedsiębirostwem partnerskim w stosunku do Wnioskodawcy. Jeżeli jest więcej niż jedno przedsiębiorstwo partnerskie to należy ten formularz skopiować odpowiednią ilość razy","Nie należy wypełniać tego załącznika")</f>
        <v>Należy wypełnić ten załącznik danymi Przedsiębiorcy będącym przedsiębirostwem partnerskim w stosunku do Wnioskodawcy. Jeżeli jest więcej niż jedno przedsiębiorstwo partnerskie to należy ten formularz skopiować odpowiednią ilość razy</v>
      </c>
      <c r="B233" s="330"/>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c r="AA233" s="330"/>
      <c r="AB233" s="330"/>
      <c r="AC233" s="330"/>
      <c r="AD233" s="330"/>
      <c r="AE233" s="330"/>
      <c r="AF233" s="330"/>
    </row>
    <row r="234" spans="1:32" s="6" customFormat="1" ht="12.75" customHeight="1" x14ac:dyDescent="0.2">
      <c r="A234" s="330"/>
      <c r="B234" s="330"/>
      <c r="C234" s="330"/>
      <c r="D234" s="330"/>
      <c r="E234" s="330"/>
      <c r="F234" s="330"/>
      <c r="G234" s="330"/>
      <c r="H234" s="330"/>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row>
    <row r="235" spans="1:32" s="6" customFormat="1" ht="12.75" customHeight="1" x14ac:dyDescent="0.2">
      <c r="A235" s="330"/>
      <c r="B235" s="330"/>
      <c r="C235" s="330"/>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0"/>
      <c r="Z235" s="330"/>
      <c r="AA235" s="330"/>
      <c r="AB235" s="330"/>
      <c r="AC235" s="330"/>
      <c r="AD235" s="330"/>
      <c r="AE235" s="330"/>
      <c r="AF235" s="330"/>
    </row>
    <row r="236" spans="1:32" s="6" customFormat="1" ht="12.75" customHeight="1" x14ac:dyDescent="0.2">
      <c r="A236" s="330"/>
      <c r="B236" s="330"/>
      <c r="C236" s="330"/>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0"/>
      <c r="AD236" s="330"/>
      <c r="AE236" s="330"/>
      <c r="AF236" s="330"/>
    </row>
    <row r="237" spans="1:32" s="6" customFormat="1" ht="12.75" customHeight="1" x14ac:dyDescent="0.25">
      <c r="A237"/>
      <c r="B237"/>
      <c r="C237"/>
      <c r="D237"/>
      <c r="E237"/>
      <c r="F237"/>
      <c r="G237"/>
      <c r="H237"/>
      <c r="I237"/>
      <c r="J237"/>
      <c r="K237"/>
      <c r="L237"/>
      <c r="M237"/>
      <c r="N237"/>
      <c r="O237"/>
      <c r="P237"/>
      <c r="Q237"/>
      <c r="R237"/>
      <c r="S237"/>
      <c r="T237"/>
      <c r="U237"/>
      <c r="V237"/>
      <c r="W237"/>
      <c r="X237"/>
      <c r="Y237"/>
      <c r="Z237"/>
      <c r="AA237"/>
      <c r="AB237"/>
      <c r="AC237"/>
      <c r="AD237"/>
      <c r="AE237"/>
      <c r="AF237"/>
    </row>
    <row r="238" spans="1:32" s="6" customFormat="1" ht="12.75" customHeight="1" x14ac:dyDescent="0.2">
      <c r="A238" s="291" t="s">
        <v>403</v>
      </c>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3"/>
    </row>
    <row r="239" spans="1:32" s="6" customFormat="1" ht="12.75" customHeight="1" x14ac:dyDescent="0.2">
      <c r="A239" s="294" t="s">
        <v>404</v>
      </c>
      <c r="B239" s="295"/>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5"/>
      <c r="AA239" s="295"/>
      <c r="AB239" s="295"/>
      <c r="AC239" s="295"/>
      <c r="AD239" s="295"/>
      <c r="AE239" s="295"/>
      <c r="AF239" s="296"/>
    </row>
    <row r="240" spans="1:32" ht="4.5" customHeight="1" x14ac:dyDescent="0.25"/>
    <row r="241" spans="1:32" s="6" customFormat="1" ht="12.75" customHeight="1" x14ac:dyDescent="0.2">
      <c r="A241" s="310">
        <v>1</v>
      </c>
      <c r="B241" s="329" t="s">
        <v>405</v>
      </c>
      <c r="C241" s="329"/>
      <c r="D241" s="329"/>
      <c r="E241" s="329"/>
      <c r="F241" s="329"/>
      <c r="G241" s="329"/>
      <c r="H241" s="329"/>
      <c r="I241" s="329"/>
      <c r="J241" s="329"/>
      <c r="K241" s="303"/>
      <c r="L241" s="303"/>
      <c r="M241" s="303"/>
      <c r="N241" s="303"/>
      <c r="O241" s="303"/>
      <c r="P241" s="303"/>
      <c r="Q241" s="303"/>
      <c r="R241" s="303"/>
      <c r="S241" s="303"/>
      <c r="T241" s="303"/>
      <c r="U241" s="303"/>
      <c r="V241" s="303"/>
      <c r="W241" s="303"/>
      <c r="X241" s="303"/>
      <c r="Y241" s="303"/>
      <c r="Z241" s="303"/>
      <c r="AA241" s="303"/>
      <c r="AB241" s="303"/>
      <c r="AC241" s="303"/>
      <c r="AD241" s="303"/>
      <c r="AE241" s="303"/>
      <c r="AF241" s="303"/>
    </row>
    <row r="242" spans="1:32" s="6" customFormat="1" ht="12.75" customHeight="1" x14ac:dyDescent="0.2">
      <c r="A242" s="310"/>
      <c r="B242" s="329"/>
      <c r="C242" s="329"/>
      <c r="D242" s="329"/>
      <c r="E242" s="329"/>
      <c r="F242" s="329"/>
      <c r="G242" s="329"/>
      <c r="H242" s="329"/>
      <c r="I242" s="329"/>
      <c r="J242" s="329"/>
      <c r="K242" s="303"/>
      <c r="L242" s="303"/>
      <c r="M242" s="303"/>
      <c r="N242" s="303"/>
      <c r="O242" s="303"/>
      <c r="P242" s="303"/>
      <c r="Q242" s="303"/>
      <c r="R242" s="303"/>
      <c r="S242" s="303"/>
      <c r="T242" s="303"/>
      <c r="U242" s="303"/>
      <c r="V242" s="303"/>
      <c r="W242" s="303"/>
      <c r="X242" s="303"/>
      <c r="Y242" s="303"/>
      <c r="Z242" s="303"/>
      <c r="AA242" s="303"/>
      <c r="AB242" s="303"/>
      <c r="AC242" s="303"/>
      <c r="AD242" s="303"/>
      <c r="AE242" s="303"/>
      <c r="AF242" s="303"/>
    </row>
    <row r="243" spans="1:32" s="6" customFormat="1" ht="12.75" customHeight="1" x14ac:dyDescent="0.2">
      <c r="A243" s="310"/>
      <c r="B243" s="329"/>
      <c r="C243" s="329"/>
      <c r="D243" s="329"/>
      <c r="E243" s="329"/>
      <c r="F243" s="329"/>
      <c r="G243" s="329"/>
      <c r="H243" s="329"/>
      <c r="I243" s="329"/>
      <c r="J243" s="329"/>
      <c r="K243" s="303"/>
      <c r="L243" s="303"/>
      <c r="M243" s="303"/>
      <c r="N243" s="303"/>
      <c r="O243" s="303"/>
      <c r="P243" s="303"/>
      <c r="Q243" s="303"/>
      <c r="R243" s="303"/>
      <c r="S243" s="303"/>
      <c r="T243" s="303"/>
      <c r="U243" s="303"/>
      <c r="V243" s="303"/>
      <c r="W243" s="303"/>
      <c r="X243" s="303"/>
      <c r="Y243" s="303"/>
      <c r="Z243" s="303"/>
      <c r="AA243" s="303"/>
      <c r="AB243" s="303"/>
      <c r="AC243" s="303"/>
      <c r="AD243" s="303"/>
      <c r="AE243" s="303"/>
      <c r="AF243" s="303"/>
    </row>
    <row r="244" spans="1:32" s="6" customFormat="1" ht="12.75" customHeight="1" x14ac:dyDescent="0.25">
      <c r="A244" s="24">
        <f>+A241+1</f>
        <v>2</v>
      </c>
      <c r="B244" s="313" t="s">
        <v>373</v>
      </c>
      <c r="C244" s="313"/>
      <c r="D244" s="313"/>
      <c r="E244" s="313"/>
      <c r="F244" s="313"/>
      <c r="G244" s="313"/>
      <c r="H244" s="313"/>
      <c r="I244" s="313"/>
      <c r="J244" s="313"/>
      <c r="K244" s="41"/>
      <c r="L244" s="41"/>
      <c r="M244" s="42" t="s">
        <v>374</v>
      </c>
      <c r="N244" s="41"/>
      <c r="O244" s="41"/>
      <c r="P244" s="42" t="s">
        <v>374</v>
      </c>
      <c r="Q244" s="41"/>
      <c r="R244" s="41"/>
      <c r="S244" s="41"/>
      <c r="T244" s="41"/>
      <c r="U244"/>
      <c r="V244"/>
      <c r="W244"/>
      <c r="X244"/>
      <c r="Y244"/>
      <c r="Z244"/>
      <c r="AA244"/>
      <c r="AB244"/>
      <c r="AC244"/>
      <c r="AD244"/>
      <c r="AE244"/>
      <c r="AF244"/>
    </row>
    <row r="245" spans="1:32" s="6" customFormat="1" ht="12.75" customHeight="1" x14ac:dyDescent="0.25">
      <c r="A245" s="314">
        <f>+A244+1</f>
        <v>3</v>
      </c>
      <c r="B245" s="316" t="s">
        <v>406</v>
      </c>
      <c r="C245" s="317"/>
      <c r="D245" s="317"/>
      <c r="E245" s="317"/>
      <c r="F245" s="317"/>
      <c r="G245" s="317"/>
      <c r="H245" s="317"/>
      <c r="I245" s="317"/>
      <c r="J245" s="318"/>
      <c r="K245" s="322"/>
      <c r="L245" s="323"/>
      <c r="M245" s="323"/>
      <c r="N245" s="323"/>
      <c r="O245" s="323"/>
      <c r="P245" s="323"/>
      <c r="Q245" s="323"/>
      <c r="R245" s="323"/>
      <c r="S245" s="323"/>
      <c r="T245" s="324"/>
      <c r="U245"/>
      <c r="V245"/>
      <c r="W245"/>
      <c r="X245"/>
      <c r="Y245"/>
      <c r="Z245"/>
      <c r="AA245"/>
      <c r="AB245"/>
      <c r="AC245"/>
      <c r="AD245"/>
      <c r="AE245"/>
      <c r="AF245"/>
    </row>
    <row r="246" spans="1:32" s="6" customFormat="1" ht="12.75" customHeight="1" x14ac:dyDescent="0.25">
      <c r="A246" s="315"/>
      <c r="B246" s="319"/>
      <c r="C246" s="320"/>
      <c r="D246" s="320"/>
      <c r="E246" s="320"/>
      <c r="F246" s="320"/>
      <c r="G246" s="320"/>
      <c r="H246" s="320"/>
      <c r="I246" s="320"/>
      <c r="J246" s="321"/>
      <c r="K246" s="325"/>
      <c r="L246" s="326"/>
      <c r="M246" s="326"/>
      <c r="N246" s="326"/>
      <c r="O246" s="326"/>
      <c r="P246" s="326"/>
      <c r="Q246" s="326"/>
      <c r="R246" s="326"/>
      <c r="S246" s="326"/>
      <c r="T246" s="327"/>
      <c r="U246"/>
      <c r="V246"/>
      <c r="W246"/>
      <c r="X246"/>
      <c r="Y246"/>
      <c r="Z246"/>
      <c r="AA246"/>
      <c r="AB246"/>
      <c r="AC246"/>
      <c r="AD246"/>
      <c r="AE246"/>
      <c r="AF246"/>
    </row>
    <row r="247" spans="1:32" s="6" customFormat="1" ht="12.75" customHeight="1" x14ac:dyDescent="0.2">
      <c r="A247" s="328" t="s">
        <v>398</v>
      </c>
      <c r="B247" s="328"/>
      <c r="C247" s="328"/>
      <c r="D247" s="328"/>
      <c r="E247" s="328"/>
      <c r="F247" s="328"/>
      <c r="G247" s="328"/>
      <c r="H247" s="328"/>
      <c r="I247" s="312" t="s">
        <v>378</v>
      </c>
      <c r="J247" s="312"/>
      <c r="K247" s="312"/>
      <c r="L247" s="312"/>
      <c r="M247" s="312"/>
      <c r="N247" s="312"/>
      <c r="O247" s="312"/>
      <c r="P247" s="312"/>
      <c r="Q247" s="312" t="s">
        <v>379</v>
      </c>
      <c r="R247" s="312"/>
      <c r="S247" s="312"/>
      <c r="T247" s="312"/>
      <c r="U247" s="312"/>
      <c r="V247" s="312"/>
      <c r="W247" s="312"/>
      <c r="X247" s="312"/>
      <c r="Y247" s="312" t="s">
        <v>380</v>
      </c>
      <c r="Z247" s="312"/>
      <c r="AA247" s="312"/>
      <c r="AB247" s="312"/>
      <c r="AC247" s="312"/>
      <c r="AD247" s="312"/>
      <c r="AE247" s="312"/>
      <c r="AF247" s="312"/>
    </row>
    <row r="248" spans="1:32" s="6" customFormat="1" ht="12.75" customHeight="1" x14ac:dyDescent="0.2">
      <c r="A248" s="328"/>
      <c r="B248" s="328"/>
      <c r="C248" s="328"/>
      <c r="D248" s="328"/>
      <c r="E248" s="328"/>
      <c r="F248" s="328"/>
      <c r="G248" s="328"/>
      <c r="H248" s="328"/>
      <c r="I248" s="312"/>
      <c r="J248" s="312"/>
      <c r="K248" s="312"/>
      <c r="L248" s="312"/>
      <c r="M248" s="312"/>
      <c r="N248" s="312"/>
      <c r="O248" s="312"/>
      <c r="P248" s="312"/>
      <c r="Q248" s="312"/>
      <c r="R248" s="312"/>
      <c r="S248" s="312"/>
      <c r="T248" s="312"/>
      <c r="U248" s="312"/>
      <c r="V248" s="312"/>
      <c r="W248" s="312"/>
      <c r="X248" s="312"/>
      <c r="Y248" s="312"/>
      <c r="Z248" s="312"/>
      <c r="AA248" s="312"/>
      <c r="AB248" s="312"/>
      <c r="AC248" s="312"/>
      <c r="AD248" s="312"/>
      <c r="AE248" s="312"/>
      <c r="AF248" s="312"/>
    </row>
    <row r="249" spans="1:32" s="6" customFormat="1" ht="12.75" customHeight="1" x14ac:dyDescent="0.2">
      <c r="A249" s="328"/>
      <c r="B249" s="328"/>
      <c r="C249" s="328"/>
      <c r="D249" s="328"/>
      <c r="E249" s="328"/>
      <c r="F249" s="328"/>
      <c r="G249" s="328"/>
      <c r="H249" s="328"/>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row>
    <row r="250" spans="1:32" s="6" customFormat="1" ht="15" customHeight="1" x14ac:dyDescent="0.2">
      <c r="A250" s="310">
        <f>+A245+1</f>
        <v>4</v>
      </c>
      <c r="B250" s="311" t="s">
        <v>399</v>
      </c>
      <c r="C250" s="311"/>
      <c r="D250" s="311"/>
      <c r="E250" s="311"/>
      <c r="F250" s="311"/>
      <c r="G250" s="311"/>
      <c r="H250" s="311"/>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row>
    <row r="251" spans="1:32" s="6" customFormat="1" ht="15" customHeight="1" x14ac:dyDescent="0.2">
      <c r="A251" s="310"/>
      <c r="B251" s="311"/>
      <c r="C251" s="311"/>
      <c r="D251" s="311"/>
      <c r="E251" s="311"/>
      <c r="F251" s="311"/>
      <c r="G251" s="311"/>
      <c r="H251" s="311"/>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row>
    <row r="252" spans="1:32" s="6" customFormat="1" ht="15" customHeight="1" x14ac:dyDescent="0.2">
      <c r="A252" s="310">
        <f>+A250+1</f>
        <v>5</v>
      </c>
      <c r="B252" s="311" t="s">
        <v>400</v>
      </c>
      <c r="C252" s="311"/>
      <c r="D252" s="311"/>
      <c r="E252" s="311"/>
      <c r="F252" s="311"/>
      <c r="G252" s="311"/>
      <c r="H252" s="311"/>
      <c r="I252" s="303"/>
      <c r="J252" s="303"/>
      <c r="K252" s="303"/>
      <c r="L252" s="303"/>
      <c r="M252" s="303"/>
      <c r="N252" s="303"/>
      <c r="O252" s="303"/>
      <c r="P252" s="303"/>
      <c r="Q252" s="303"/>
      <c r="R252" s="303"/>
      <c r="S252" s="303"/>
      <c r="T252" s="303"/>
      <c r="U252" s="303"/>
      <c r="V252" s="303"/>
      <c r="W252" s="303"/>
      <c r="X252" s="303"/>
      <c r="Y252" s="303"/>
      <c r="Z252" s="303"/>
      <c r="AA252" s="303"/>
      <c r="AB252" s="303"/>
      <c r="AC252" s="303"/>
      <c r="AD252" s="303"/>
      <c r="AE252" s="303"/>
      <c r="AF252" s="303"/>
    </row>
    <row r="253" spans="1:32" s="6" customFormat="1" ht="15" customHeight="1" x14ac:dyDescent="0.2">
      <c r="A253" s="310"/>
      <c r="B253" s="311"/>
      <c r="C253" s="311"/>
      <c r="D253" s="311"/>
      <c r="E253" s="311"/>
      <c r="F253" s="311"/>
      <c r="G253" s="311"/>
      <c r="H253" s="311"/>
      <c r="I253" s="303"/>
      <c r="J253" s="303"/>
      <c r="K253" s="303"/>
      <c r="L253" s="303"/>
      <c r="M253" s="303"/>
      <c r="N253" s="303"/>
      <c r="O253" s="303"/>
      <c r="P253" s="303"/>
      <c r="Q253" s="303"/>
      <c r="R253" s="303"/>
      <c r="S253" s="303"/>
      <c r="T253" s="303"/>
      <c r="U253" s="303"/>
      <c r="V253" s="303"/>
      <c r="W253" s="303"/>
      <c r="X253" s="303"/>
      <c r="Y253" s="303"/>
      <c r="Z253" s="303"/>
      <c r="AA253" s="303"/>
      <c r="AB253" s="303"/>
      <c r="AC253" s="303"/>
      <c r="AD253" s="303"/>
      <c r="AE253" s="303"/>
      <c r="AF253" s="303"/>
    </row>
    <row r="254" spans="1:32" s="6" customFormat="1" ht="15" customHeight="1" x14ac:dyDescent="0.2">
      <c r="A254" s="310">
        <f>+A252+1</f>
        <v>6</v>
      </c>
      <c r="B254" s="311" t="s">
        <v>381</v>
      </c>
      <c r="C254" s="311"/>
      <c r="D254" s="311"/>
      <c r="E254" s="311"/>
      <c r="F254" s="311"/>
      <c r="G254" s="311"/>
      <c r="H254" s="311"/>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row>
    <row r="255" spans="1:32" s="6" customFormat="1" ht="15" customHeight="1" x14ac:dyDescent="0.2">
      <c r="A255" s="310"/>
      <c r="B255" s="311"/>
      <c r="C255" s="311"/>
      <c r="D255" s="311"/>
      <c r="E255" s="311"/>
      <c r="F255" s="311"/>
      <c r="G255" s="311"/>
      <c r="H255" s="311"/>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row>
    <row r="256" spans="1:32" ht="4.5" customHeight="1" x14ac:dyDescent="0.25"/>
    <row r="257" spans="1:32" s="6" customFormat="1" ht="15" customHeight="1" x14ac:dyDescent="0.25">
      <c r="A257"/>
      <c r="B257" s="304" t="s">
        <v>422</v>
      </c>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05"/>
      <c r="Y257" s="305"/>
      <c r="Z257" s="305"/>
      <c r="AA257" s="305"/>
      <c r="AB257" s="305"/>
      <c r="AC257" s="305"/>
      <c r="AD257" s="305"/>
      <c r="AE257" s="306"/>
      <c r="AF257"/>
    </row>
    <row r="258" spans="1:32" s="6" customFormat="1" ht="15" customHeight="1" x14ac:dyDescent="0.25">
      <c r="A258"/>
      <c r="B258" s="307"/>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9"/>
      <c r="AF258"/>
    </row>
    <row r="259" spans="1:32" ht="4.5" customHeight="1" x14ac:dyDescent="0.25"/>
    <row r="260" spans="1:32" s="6" customFormat="1" ht="12.75" customHeight="1" x14ac:dyDescent="0.25">
      <c r="A260"/>
      <c r="B260" s="261"/>
      <c r="C260" s="261"/>
      <c r="D260" s="261"/>
      <c r="E260" s="261"/>
      <c r="F260" s="261"/>
      <c r="G260" s="261"/>
      <c r="H260" s="261"/>
      <c r="I260" s="261"/>
      <c r="J260"/>
      <c r="K260"/>
      <c r="L260"/>
      <c r="M260"/>
      <c r="N260"/>
      <c r="O260"/>
      <c r="P260"/>
      <c r="Q260"/>
      <c r="R260"/>
      <c r="S260"/>
      <c r="T260"/>
      <c r="U260"/>
      <c r="V260" s="262"/>
      <c r="W260" s="262"/>
      <c r="X260" s="262"/>
      <c r="Y260" s="262"/>
      <c r="Z260" s="262"/>
      <c r="AA260" s="262"/>
      <c r="AB260" s="262"/>
      <c r="AC260" s="262"/>
      <c r="AD260" s="262"/>
      <c r="AE260" s="262"/>
      <c r="AF260"/>
    </row>
    <row r="261" spans="1:32" s="6" customFormat="1" ht="12.75" customHeight="1" x14ac:dyDescent="0.25">
      <c r="A261"/>
      <c r="B261" s="261"/>
      <c r="C261" s="261"/>
      <c r="D261" s="261"/>
      <c r="E261" s="261"/>
      <c r="F261" s="261"/>
      <c r="G261" s="261"/>
      <c r="H261" s="261"/>
      <c r="I261" s="261"/>
      <c r="J261"/>
      <c r="K261" s="38"/>
      <c r="L261" s="38"/>
      <c r="M261" s="44" t="s">
        <v>374</v>
      </c>
      <c r="N261" s="38"/>
      <c r="O261" s="38"/>
      <c r="P261" s="44" t="s">
        <v>374</v>
      </c>
      <c r="Q261" s="38"/>
      <c r="R261" s="38"/>
      <c r="S261" s="38"/>
      <c r="T261" s="38"/>
      <c r="U261"/>
      <c r="V261" s="262"/>
      <c r="W261" s="262"/>
      <c r="X261" s="262"/>
      <c r="Y261" s="262"/>
      <c r="Z261" s="262"/>
      <c r="AA261" s="262"/>
      <c r="AB261" s="262"/>
      <c r="AC261" s="262"/>
      <c r="AD261" s="262"/>
      <c r="AE261" s="262"/>
      <c r="AF261"/>
    </row>
    <row r="262" spans="1:32" s="6" customFormat="1" ht="12.75" customHeight="1" x14ac:dyDescent="0.25">
      <c r="A262"/>
      <c r="B262" s="249" t="s">
        <v>383</v>
      </c>
      <c r="C262" s="249"/>
      <c r="D262" s="249"/>
      <c r="E262" s="249"/>
      <c r="F262" s="249"/>
      <c r="G262" s="249"/>
      <c r="H262" s="249"/>
      <c r="I262" s="249"/>
      <c r="J262" s="40"/>
      <c r="K262" s="249" t="s">
        <v>384</v>
      </c>
      <c r="L262" s="249"/>
      <c r="M262" s="249"/>
      <c r="N262" s="249"/>
      <c r="O262" s="249"/>
      <c r="P262" s="249"/>
      <c r="Q262" s="249"/>
      <c r="R262" s="249"/>
      <c r="S262" s="249"/>
      <c r="T262" s="249"/>
      <c r="U262" s="40"/>
      <c r="V262" s="249" t="s">
        <v>385</v>
      </c>
      <c r="W262" s="249"/>
      <c r="X262" s="249"/>
      <c r="Y262" s="249"/>
      <c r="Z262" s="249"/>
      <c r="AA262" s="249"/>
      <c r="AB262" s="249"/>
      <c r="AC262" s="249"/>
      <c r="AD262" s="249"/>
      <c r="AE262" s="249"/>
      <c r="AF262"/>
    </row>
    <row r="263" spans="1:32" ht="4.5" customHeight="1" x14ac:dyDescent="0.25"/>
    <row r="264" spans="1:32" s="6" customFormat="1" ht="15" customHeight="1" x14ac:dyDescent="0.25">
      <c r="A264"/>
      <c r="B264" s="276" t="s">
        <v>401</v>
      </c>
      <c r="C264" s="277"/>
      <c r="D264" s="277"/>
      <c r="E264" s="277"/>
      <c r="F264" s="277"/>
      <c r="G264" s="277"/>
      <c r="H264" s="277"/>
      <c r="I264" s="277"/>
      <c r="J264" s="277"/>
      <c r="K264" s="277"/>
      <c r="L264" s="277"/>
      <c r="M264" s="277"/>
      <c r="N264" s="277"/>
      <c r="O264" s="277"/>
      <c r="P264" s="277"/>
      <c r="Q264" s="277"/>
      <c r="R264" s="277"/>
      <c r="S264" s="277"/>
      <c r="T264" s="277"/>
      <c r="U264" s="277"/>
      <c r="V264" s="277"/>
      <c r="W264" s="277"/>
      <c r="X264" s="277"/>
      <c r="Y264" s="277"/>
      <c r="Z264" s="277"/>
      <c r="AA264" s="277"/>
      <c r="AB264" s="277"/>
      <c r="AC264" s="277"/>
      <c r="AD264" s="277"/>
      <c r="AE264" s="277"/>
      <c r="AF264" s="278"/>
    </row>
    <row r="265" spans="1:32" s="6" customFormat="1" ht="15" customHeight="1" x14ac:dyDescent="0.25">
      <c r="A265"/>
      <c r="B265" s="279"/>
      <c r="C265" s="280"/>
      <c r="D265" s="280"/>
      <c r="E265" s="280"/>
      <c r="F265" s="280"/>
      <c r="G265" s="280"/>
      <c r="H265" s="280"/>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1"/>
    </row>
    <row r="266" spans="1:32" s="6" customFormat="1" ht="15" customHeight="1" x14ac:dyDescent="0.25">
      <c r="A266"/>
      <c r="B266" s="279"/>
      <c r="C266" s="280"/>
      <c r="D266" s="280"/>
      <c r="E266" s="280"/>
      <c r="F266" s="280"/>
      <c r="G266" s="280"/>
      <c r="H266" s="280"/>
      <c r="I266" s="280"/>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1"/>
    </row>
    <row r="267" spans="1:32" s="6" customFormat="1" ht="15" customHeight="1" x14ac:dyDescent="0.25">
      <c r="A267"/>
      <c r="B267" s="279"/>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80"/>
      <c r="AD267" s="280"/>
      <c r="AE267" s="280"/>
      <c r="AF267" s="281"/>
    </row>
    <row r="268" spans="1:32" s="6" customFormat="1" ht="15" customHeight="1" x14ac:dyDescent="0.25">
      <c r="A268"/>
      <c r="B268" s="279"/>
      <c r="C268" s="280"/>
      <c r="D268" s="280"/>
      <c r="E268" s="280"/>
      <c r="F268" s="280"/>
      <c r="G268" s="280"/>
      <c r="H268" s="280"/>
      <c r="I268" s="280"/>
      <c r="J268" s="280"/>
      <c r="K268" s="280"/>
      <c r="L268" s="280"/>
      <c r="M268" s="280"/>
      <c r="N268" s="280"/>
      <c r="O268" s="280"/>
      <c r="P268" s="280"/>
      <c r="Q268" s="280"/>
      <c r="R268" s="280"/>
      <c r="S268" s="280"/>
      <c r="T268" s="280"/>
      <c r="U268" s="280"/>
      <c r="V268" s="280"/>
      <c r="W268" s="280"/>
      <c r="X268" s="280"/>
      <c r="Y268" s="280"/>
      <c r="Z268" s="280"/>
      <c r="AA268" s="280"/>
      <c r="AB268" s="280"/>
      <c r="AC268" s="280"/>
      <c r="AD268" s="280"/>
      <c r="AE268" s="280"/>
      <c r="AF268" s="281"/>
    </row>
    <row r="269" spans="1:32" s="6" customFormat="1" ht="15" customHeight="1" x14ac:dyDescent="0.25">
      <c r="A269"/>
      <c r="B269" s="279"/>
      <c r="C269" s="280"/>
      <c r="D269" s="280"/>
      <c r="E269" s="280"/>
      <c r="F269" s="280"/>
      <c r="G269" s="280"/>
      <c r="H269" s="280"/>
      <c r="I269" s="280"/>
      <c r="J269" s="280"/>
      <c r="K269" s="280"/>
      <c r="L269" s="280"/>
      <c r="M269" s="280"/>
      <c r="N269" s="280"/>
      <c r="O269" s="280"/>
      <c r="P269" s="280"/>
      <c r="Q269" s="280"/>
      <c r="R269" s="280"/>
      <c r="S269" s="280"/>
      <c r="T269" s="280"/>
      <c r="U269" s="280"/>
      <c r="V269" s="280"/>
      <c r="W269" s="280"/>
      <c r="X269" s="280"/>
      <c r="Y269" s="280"/>
      <c r="Z269" s="280"/>
      <c r="AA269" s="280"/>
      <c r="AB269" s="280"/>
      <c r="AC269" s="280"/>
      <c r="AD269" s="280"/>
      <c r="AE269" s="280"/>
      <c r="AF269" s="281"/>
    </row>
    <row r="270" spans="1:32" s="6" customFormat="1" ht="15" customHeight="1" x14ac:dyDescent="0.25">
      <c r="A270"/>
      <c r="B270" s="282"/>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c r="AB270" s="283"/>
      <c r="AC270" s="283"/>
      <c r="AD270" s="283"/>
      <c r="AE270" s="283"/>
      <c r="AF270" s="284"/>
    </row>
    <row r="271" spans="1:32" ht="4.5" customHeight="1" x14ac:dyDescent="0.25"/>
    <row r="272" spans="1:32" s="6" customFormat="1" ht="15" customHeight="1" x14ac:dyDescent="0.25">
      <c r="A272"/>
      <c r="B272" s="285" t="s">
        <v>402</v>
      </c>
      <c r="C272" s="286"/>
      <c r="D272" s="286"/>
      <c r="E272" s="286"/>
      <c r="F272" s="286"/>
      <c r="G272" s="286"/>
      <c r="H272" s="286"/>
      <c r="I272" s="286"/>
      <c r="J272" s="286"/>
      <c r="K272" s="286"/>
      <c r="L272" s="286"/>
      <c r="M272" s="286"/>
      <c r="N272" s="286"/>
      <c r="O272" s="286"/>
      <c r="P272" s="286"/>
      <c r="Q272" s="286"/>
      <c r="R272" s="286"/>
      <c r="S272" s="286"/>
      <c r="T272" s="286"/>
      <c r="U272" s="286"/>
      <c r="V272" s="286"/>
      <c r="W272" s="286"/>
      <c r="X272" s="286"/>
      <c r="Y272" s="286"/>
      <c r="Z272" s="286"/>
      <c r="AA272" s="286"/>
      <c r="AB272" s="286"/>
      <c r="AC272" s="286"/>
      <c r="AD272" s="286"/>
      <c r="AE272" s="287"/>
      <c r="AF272"/>
    </row>
    <row r="273" spans="1:32" s="6" customFormat="1" ht="15" customHeight="1" x14ac:dyDescent="0.25">
      <c r="A273"/>
      <c r="B273" s="288"/>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c r="AD273" s="289"/>
      <c r="AE273" s="290"/>
      <c r="AF273"/>
    </row>
    <row r="274" spans="1:32" s="6" customFormat="1" ht="12.75" customHeight="1"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row>
    <row r="275" spans="1:32" s="6" customFormat="1" ht="12.75" customHeight="1"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row>
    <row r="276" spans="1:32" s="6" customFormat="1" ht="12.75" customHeight="1"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row>
    <row r="277" spans="1:32" s="6" customFormat="1" ht="12.75" customHeight="1"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row>
    <row r="278" spans="1:32" s="6" customFormat="1" ht="12.75" customHeight="1"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row>
    <row r="279" spans="1:32" s="6" customFormat="1" ht="12.75" customHeight="1"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row>
    <row r="280" spans="1:32" s="6" customFormat="1" ht="12.75" customHeight="1"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row>
    <row r="281" spans="1:32" s="6" customFormat="1" ht="12.75" customHeight="1"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row>
    <row r="282" spans="1:32" s="6" customFormat="1" ht="12.75" customHeight="1"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row>
    <row r="283" spans="1:32" s="6" customFormat="1" ht="12.75" customHeight="1"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row>
    <row r="284" spans="1:32" s="6" customFormat="1" ht="12.75" customHeight="1"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row>
    <row r="285" spans="1:32" s="6" customFormat="1" ht="12.75" customHeight="1"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row>
    <row r="286" spans="1:32" s="6" customFormat="1" ht="12.75" customHeight="1"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row>
    <row r="287" spans="1:32" s="6" customFormat="1" ht="12.75" customHeight="1"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row>
    <row r="288" spans="1:32" s="6" customFormat="1" ht="12.75" customHeight="1"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row>
    <row r="289" spans="1:32" s="6" customFormat="1" ht="12.75" customHeight="1"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row>
    <row r="290" spans="1:32" s="6" customFormat="1" ht="12.75" customHeight="1" x14ac:dyDescent="0.2">
      <c r="A290" s="330" t="str">
        <f>IF(P33=Wsad!$E$2,"Należy wypełnić ten załącznik danymi Przedsiębiorcy będącym przedsiębirostwem powiązanym z Wnioskodawcą. Jeżeli jest więcej niż jedno przedsiębiorstwo powiązane to należy ten formularz skopiować odpowiednią ilość razy","Nie należy wypełniać tego załącznika")</f>
        <v>Nie należy wypełniać tego załącznika</v>
      </c>
      <c r="B290" s="330"/>
      <c r="C290" s="330"/>
      <c r="D290" s="330"/>
      <c r="E290" s="330"/>
      <c r="F290" s="330"/>
      <c r="G290" s="330"/>
      <c r="H290" s="330"/>
      <c r="I290" s="330"/>
      <c r="J290" s="330"/>
      <c r="K290" s="330"/>
      <c r="L290" s="330"/>
      <c r="M290" s="330"/>
      <c r="N290" s="330"/>
      <c r="O290" s="330"/>
      <c r="P290" s="330"/>
      <c r="Q290" s="330"/>
      <c r="R290" s="330"/>
      <c r="S290" s="330"/>
      <c r="T290" s="330"/>
      <c r="U290" s="330"/>
      <c r="V290" s="330"/>
      <c r="W290" s="330"/>
      <c r="X290" s="330"/>
      <c r="Y290" s="330"/>
      <c r="Z290" s="330"/>
      <c r="AA290" s="330"/>
      <c r="AB290" s="330"/>
      <c r="AC290" s="330"/>
      <c r="AD290" s="330"/>
      <c r="AE290" s="330"/>
      <c r="AF290" s="330"/>
    </row>
    <row r="291" spans="1:32" s="6" customFormat="1" ht="12.75" customHeight="1" x14ac:dyDescent="0.2">
      <c r="A291" s="330"/>
      <c r="B291" s="330"/>
      <c r="C291" s="330"/>
      <c r="D291" s="330"/>
      <c r="E291" s="330"/>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row>
    <row r="292" spans="1:32" s="6" customFormat="1" ht="12.75" customHeight="1" x14ac:dyDescent="0.2">
      <c r="A292" s="330"/>
      <c r="B292" s="330"/>
      <c r="C292" s="330"/>
      <c r="D292" s="330"/>
      <c r="E292" s="330"/>
      <c r="F292" s="330"/>
      <c r="G292" s="330"/>
      <c r="H292" s="330"/>
      <c r="I292" s="330"/>
      <c r="J292" s="330"/>
      <c r="K292" s="330"/>
      <c r="L292" s="330"/>
      <c r="M292" s="330"/>
      <c r="N292" s="330"/>
      <c r="O292" s="330"/>
      <c r="P292" s="330"/>
      <c r="Q292" s="330"/>
      <c r="R292" s="330"/>
      <c r="S292" s="330"/>
      <c r="T292" s="330"/>
      <c r="U292" s="330"/>
      <c r="V292" s="330"/>
      <c r="W292" s="330"/>
      <c r="X292" s="330"/>
      <c r="Y292" s="330"/>
      <c r="Z292" s="330"/>
      <c r="AA292" s="330"/>
      <c r="AB292" s="330"/>
      <c r="AC292" s="330"/>
      <c r="AD292" s="330"/>
      <c r="AE292" s="330"/>
      <c r="AF292" s="330"/>
    </row>
    <row r="293" spans="1:32" s="6" customFormat="1" ht="12.75" customHeight="1" x14ac:dyDescent="0.2">
      <c r="A293" s="330"/>
      <c r="B293" s="330"/>
      <c r="C293" s="330"/>
      <c r="D293" s="330"/>
      <c r="E293" s="330"/>
      <c r="F293" s="330"/>
      <c r="G293" s="330"/>
      <c r="H293" s="330"/>
      <c r="I293" s="330"/>
      <c r="J293" s="330"/>
      <c r="K293" s="330"/>
      <c r="L293" s="330"/>
      <c r="M293" s="330"/>
      <c r="N293" s="330"/>
      <c r="O293" s="330"/>
      <c r="P293" s="330"/>
      <c r="Q293" s="330"/>
      <c r="R293" s="330"/>
      <c r="S293" s="330"/>
      <c r="T293" s="330"/>
      <c r="U293" s="330"/>
      <c r="V293" s="330"/>
      <c r="W293" s="330"/>
      <c r="X293" s="330"/>
      <c r="Y293" s="330"/>
      <c r="Z293" s="330"/>
      <c r="AA293" s="330"/>
      <c r="AB293" s="330"/>
      <c r="AC293" s="330"/>
      <c r="AD293" s="330"/>
      <c r="AE293" s="330"/>
      <c r="AF293" s="330"/>
    </row>
    <row r="294" spans="1:32" s="6" customFormat="1" ht="12.75" customHeight="1"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row>
    <row r="295" spans="1:32" s="6" customFormat="1" ht="12.75" customHeight="1" x14ac:dyDescent="0.2">
      <c r="A295" s="291" t="s">
        <v>407</v>
      </c>
      <c r="B295" s="292"/>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c r="AE295" s="292"/>
      <c r="AF295" s="293"/>
    </row>
    <row r="296" spans="1:32" s="6" customFormat="1" ht="12.75" customHeight="1" x14ac:dyDescent="0.2">
      <c r="A296" s="294" t="s">
        <v>404</v>
      </c>
      <c r="B296" s="295"/>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c r="Z296" s="295"/>
      <c r="AA296" s="295"/>
      <c r="AB296" s="295"/>
      <c r="AC296" s="295"/>
      <c r="AD296" s="295"/>
      <c r="AE296" s="295"/>
      <c r="AF296" s="296"/>
    </row>
    <row r="297" spans="1:32" ht="4.5" customHeight="1" x14ac:dyDescent="0.25"/>
    <row r="298" spans="1:32" s="6" customFormat="1" ht="12.75" customHeight="1" x14ac:dyDescent="0.2">
      <c r="A298" s="310">
        <v>1</v>
      </c>
      <c r="B298" s="329" t="s">
        <v>408</v>
      </c>
      <c r="C298" s="329"/>
      <c r="D298" s="329"/>
      <c r="E298" s="329"/>
      <c r="F298" s="329"/>
      <c r="G298" s="329"/>
      <c r="H298" s="329"/>
      <c r="I298" s="329"/>
      <c r="J298" s="329"/>
      <c r="K298" s="303"/>
      <c r="L298" s="303"/>
      <c r="M298" s="303"/>
      <c r="N298" s="303"/>
      <c r="O298" s="303"/>
      <c r="P298" s="303"/>
      <c r="Q298" s="303"/>
      <c r="R298" s="303"/>
      <c r="S298" s="303"/>
      <c r="T298" s="303"/>
      <c r="U298" s="303"/>
      <c r="V298" s="303"/>
      <c r="W298" s="303"/>
      <c r="X298" s="303"/>
      <c r="Y298" s="303"/>
      <c r="Z298" s="303"/>
      <c r="AA298" s="303"/>
      <c r="AB298" s="303"/>
      <c r="AC298" s="303"/>
      <c r="AD298" s="303"/>
      <c r="AE298" s="303"/>
      <c r="AF298" s="303"/>
    </row>
    <row r="299" spans="1:32" s="6" customFormat="1" ht="12.75" customHeight="1" x14ac:dyDescent="0.2">
      <c r="A299" s="310"/>
      <c r="B299" s="329"/>
      <c r="C299" s="329"/>
      <c r="D299" s="329"/>
      <c r="E299" s="329"/>
      <c r="F299" s="329"/>
      <c r="G299" s="329"/>
      <c r="H299" s="329"/>
      <c r="I299" s="329"/>
      <c r="J299" s="329"/>
      <c r="K299" s="303"/>
      <c r="L299" s="303"/>
      <c r="M299" s="303"/>
      <c r="N299" s="303"/>
      <c r="O299" s="303"/>
      <c r="P299" s="303"/>
      <c r="Q299" s="303"/>
      <c r="R299" s="303"/>
      <c r="S299" s="303"/>
      <c r="T299" s="303"/>
      <c r="U299" s="303"/>
      <c r="V299" s="303"/>
      <c r="W299" s="303"/>
      <c r="X299" s="303"/>
      <c r="Y299" s="303"/>
      <c r="Z299" s="303"/>
      <c r="AA299" s="303"/>
      <c r="AB299" s="303"/>
      <c r="AC299" s="303"/>
      <c r="AD299" s="303"/>
      <c r="AE299" s="303"/>
      <c r="AF299" s="303"/>
    </row>
    <row r="300" spans="1:32" s="6" customFormat="1" ht="12.75" customHeight="1" x14ac:dyDescent="0.2">
      <c r="A300" s="310"/>
      <c r="B300" s="329"/>
      <c r="C300" s="329"/>
      <c r="D300" s="329"/>
      <c r="E300" s="329"/>
      <c r="F300" s="329"/>
      <c r="G300" s="329"/>
      <c r="H300" s="329"/>
      <c r="I300" s="329"/>
      <c r="J300" s="329"/>
      <c r="K300" s="303"/>
      <c r="L300" s="303"/>
      <c r="M300" s="303"/>
      <c r="N300" s="303"/>
      <c r="O300" s="303"/>
      <c r="P300" s="303"/>
      <c r="Q300" s="303"/>
      <c r="R300" s="303"/>
      <c r="S300" s="303"/>
      <c r="T300" s="303"/>
      <c r="U300" s="303"/>
      <c r="V300" s="303"/>
      <c r="W300" s="303"/>
      <c r="X300" s="303"/>
      <c r="Y300" s="303"/>
      <c r="Z300" s="303"/>
      <c r="AA300" s="303"/>
      <c r="AB300" s="303"/>
      <c r="AC300" s="303"/>
      <c r="AD300" s="303"/>
      <c r="AE300" s="303"/>
      <c r="AF300" s="303"/>
    </row>
    <row r="301" spans="1:32" s="6" customFormat="1" ht="12.75" customHeight="1" x14ac:dyDescent="0.25">
      <c r="A301" s="24">
        <f>+A298+1</f>
        <v>2</v>
      </c>
      <c r="B301" s="313" t="s">
        <v>373</v>
      </c>
      <c r="C301" s="313"/>
      <c r="D301" s="313"/>
      <c r="E301" s="313"/>
      <c r="F301" s="313"/>
      <c r="G301" s="313"/>
      <c r="H301" s="313"/>
      <c r="I301" s="313"/>
      <c r="J301" s="313"/>
      <c r="K301" s="41"/>
      <c r="L301" s="41"/>
      <c r="M301" s="42" t="s">
        <v>374</v>
      </c>
      <c r="N301" s="41"/>
      <c r="O301" s="41"/>
      <c r="P301" s="42" t="s">
        <v>374</v>
      </c>
      <c r="Q301" s="41"/>
      <c r="R301" s="41"/>
      <c r="S301" s="41"/>
      <c r="T301" s="41"/>
      <c r="U301" s="43"/>
      <c r="V301" s="43"/>
      <c r="W301" s="43"/>
      <c r="X301" s="43"/>
      <c r="Y301" s="43"/>
      <c r="Z301" s="43"/>
      <c r="AA301" s="43"/>
      <c r="AB301" s="43"/>
      <c r="AC301" s="43"/>
      <c r="AD301" s="43"/>
      <c r="AE301" s="43"/>
      <c r="AF301" s="43"/>
    </row>
    <row r="302" spans="1:32" s="6" customFormat="1" ht="12.75" customHeight="1" x14ac:dyDescent="0.25">
      <c r="A302" s="314">
        <f>+A301+1</f>
        <v>3</v>
      </c>
      <c r="B302" s="316" t="s">
        <v>406</v>
      </c>
      <c r="C302" s="317"/>
      <c r="D302" s="317"/>
      <c r="E302" s="317"/>
      <c r="F302" s="317"/>
      <c r="G302" s="317"/>
      <c r="H302" s="317"/>
      <c r="I302" s="317"/>
      <c r="J302" s="318"/>
      <c r="K302" s="322"/>
      <c r="L302" s="323"/>
      <c r="M302" s="323"/>
      <c r="N302" s="323"/>
      <c r="O302" s="323"/>
      <c r="P302" s="323"/>
      <c r="Q302" s="323"/>
      <c r="R302" s="323"/>
      <c r="S302" s="323"/>
      <c r="T302" s="324"/>
      <c r="U302" s="43"/>
      <c r="V302" s="43"/>
      <c r="W302" s="43"/>
      <c r="X302" s="43"/>
      <c r="Y302" s="43"/>
      <c r="Z302" s="43"/>
      <c r="AA302" s="43"/>
      <c r="AB302" s="43"/>
      <c r="AC302" s="43"/>
      <c r="AD302" s="43"/>
      <c r="AE302" s="43"/>
      <c r="AF302" s="43"/>
    </row>
    <row r="303" spans="1:32" s="6" customFormat="1" ht="12.75" customHeight="1" x14ac:dyDescent="0.25">
      <c r="A303" s="315"/>
      <c r="B303" s="319"/>
      <c r="C303" s="320"/>
      <c r="D303" s="320"/>
      <c r="E303" s="320"/>
      <c r="F303" s="320"/>
      <c r="G303" s="320"/>
      <c r="H303" s="320"/>
      <c r="I303" s="320"/>
      <c r="J303" s="321"/>
      <c r="K303" s="325"/>
      <c r="L303" s="326"/>
      <c r="M303" s="326"/>
      <c r="N303" s="326"/>
      <c r="O303" s="326"/>
      <c r="P303" s="326"/>
      <c r="Q303" s="326"/>
      <c r="R303" s="326"/>
      <c r="S303" s="326"/>
      <c r="T303" s="327"/>
      <c r="U303" s="43"/>
      <c r="V303" s="43"/>
      <c r="W303" s="43"/>
      <c r="X303" s="43"/>
      <c r="Y303" s="43"/>
      <c r="Z303" s="43"/>
      <c r="AA303" s="43"/>
      <c r="AB303" s="43"/>
      <c r="AC303" s="43"/>
      <c r="AD303" s="43"/>
      <c r="AE303" s="43"/>
      <c r="AF303" s="43"/>
    </row>
    <row r="304" spans="1:32" s="6" customFormat="1" ht="12.75" customHeight="1" x14ac:dyDescent="0.2">
      <c r="A304" s="328" t="s">
        <v>398</v>
      </c>
      <c r="B304" s="328"/>
      <c r="C304" s="328"/>
      <c r="D304" s="328"/>
      <c r="E304" s="328"/>
      <c r="F304" s="328"/>
      <c r="G304" s="328"/>
      <c r="H304" s="328"/>
      <c r="I304" s="312" t="s">
        <v>378</v>
      </c>
      <c r="J304" s="312"/>
      <c r="K304" s="312"/>
      <c r="L304" s="312"/>
      <c r="M304" s="312"/>
      <c r="N304" s="312"/>
      <c r="O304" s="312"/>
      <c r="P304" s="312"/>
      <c r="Q304" s="312" t="s">
        <v>379</v>
      </c>
      <c r="R304" s="312"/>
      <c r="S304" s="312"/>
      <c r="T304" s="312"/>
      <c r="U304" s="312"/>
      <c r="V304" s="312"/>
      <c r="W304" s="312"/>
      <c r="X304" s="312"/>
      <c r="Y304" s="312" t="s">
        <v>380</v>
      </c>
      <c r="Z304" s="312"/>
      <c r="AA304" s="312"/>
      <c r="AB304" s="312"/>
      <c r="AC304" s="312"/>
      <c r="AD304" s="312"/>
      <c r="AE304" s="312"/>
      <c r="AF304" s="312"/>
    </row>
    <row r="305" spans="1:32" s="6" customFormat="1" ht="12.75" customHeight="1" x14ac:dyDescent="0.2">
      <c r="A305" s="328"/>
      <c r="B305" s="328"/>
      <c r="C305" s="328"/>
      <c r="D305" s="328"/>
      <c r="E305" s="328"/>
      <c r="F305" s="328"/>
      <c r="G305" s="328"/>
      <c r="H305" s="328"/>
      <c r="I305" s="312"/>
      <c r="J305" s="312"/>
      <c r="K305" s="312"/>
      <c r="L305" s="312"/>
      <c r="M305" s="312"/>
      <c r="N305" s="312"/>
      <c r="O305" s="312"/>
      <c r="P305" s="312"/>
      <c r="Q305" s="312"/>
      <c r="R305" s="312"/>
      <c r="S305" s="312"/>
      <c r="T305" s="312"/>
      <c r="U305" s="312"/>
      <c r="V305" s="312"/>
      <c r="W305" s="312"/>
      <c r="X305" s="312"/>
      <c r="Y305" s="312"/>
      <c r="Z305" s="312"/>
      <c r="AA305" s="312"/>
      <c r="AB305" s="312"/>
      <c r="AC305" s="312"/>
      <c r="AD305" s="312"/>
      <c r="AE305" s="312"/>
      <c r="AF305" s="312"/>
    </row>
    <row r="306" spans="1:32" s="6" customFormat="1" ht="12.75" customHeight="1" x14ac:dyDescent="0.2">
      <c r="A306" s="328"/>
      <c r="B306" s="328"/>
      <c r="C306" s="328"/>
      <c r="D306" s="328"/>
      <c r="E306" s="328"/>
      <c r="F306" s="328"/>
      <c r="G306" s="328"/>
      <c r="H306" s="328"/>
      <c r="I306" s="312"/>
      <c r="J306" s="312"/>
      <c r="K306" s="312"/>
      <c r="L306" s="312"/>
      <c r="M306" s="312"/>
      <c r="N306" s="312"/>
      <c r="O306" s="312"/>
      <c r="P306" s="312"/>
      <c r="Q306" s="312"/>
      <c r="R306" s="312"/>
      <c r="S306" s="312"/>
      <c r="T306" s="312"/>
      <c r="U306" s="312"/>
      <c r="V306" s="312"/>
      <c r="W306" s="312"/>
      <c r="X306" s="312"/>
      <c r="Y306" s="312"/>
      <c r="Z306" s="312"/>
      <c r="AA306" s="312"/>
      <c r="AB306" s="312"/>
      <c r="AC306" s="312"/>
      <c r="AD306" s="312"/>
      <c r="AE306" s="312"/>
      <c r="AF306" s="312"/>
    </row>
    <row r="307" spans="1:32" s="6" customFormat="1" ht="15" customHeight="1" x14ac:dyDescent="0.2">
      <c r="A307" s="310">
        <f>+A302+1</f>
        <v>4</v>
      </c>
      <c r="B307" s="311" t="s">
        <v>399</v>
      </c>
      <c r="C307" s="311"/>
      <c r="D307" s="311"/>
      <c r="E307" s="311"/>
      <c r="F307" s="311"/>
      <c r="G307" s="311"/>
      <c r="H307" s="311"/>
      <c r="I307" s="303"/>
      <c r="J307" s="303"/>
      <c r="K307" s="303"/>
      <c r="L307" s="303"/>
      <c r="M307" s="303"/>
      <c r="N307" s="303"/>
      <c r="O307" s="303"/>
      <c r="P307" s="303"/>
      <c r="Q307" s="303"/>
      <c r="R307" s="303"/>
      <c r="S307" s="303"/>
      <c r="T307" s="303"/>
      <c r="U307" s="303"/>
      <c r="V307" s="303"/>
      <c r="W307" s="303"/>
      <c r="X307" s="303"/>
      <c r="Y307" s="303"/>
      <c r="Z307" s="303"/>
      <c r="AA307" s="303"/>
      <c r="AB307" s="303"/>
      <c r="AC307" s="303"/>
      <c r="AD307" s="303"/>
      <c r="AE307" s="303"/>
      <c r="AF307" s="303"/>
    </row>
    <row r="308" spans="1:32" s="6" customFormat="1" ht="15" customHeight="1" x14ac:dyDescent="0.2">
      <c r="A308" s="310"/>
      <c r="B308" s="311"/>
      <c r="C308" s="311"/>
      <c r="D308" s="311"/>
      <c r="E308" s="311"/>
      <c r="F308" s="311"/>
      <c r="G308" s="311"/>
      <c r="H308" s="311"/>
      <c r="I308" s="303"/>
      <c r="J308" s="303"/>
      <c r="K308" s="303"/>
      <c r="L308" s="303"/>
      <c r="M308" s="303"/>
      <c r="N308" s="303"/>
      <c r="O308" s="303"/>
      <c r="P308" s="303"/>
      <c r="Q308" s="303"/>
      <c r="R308" s="303"/>
      <c r="S308" s="303"/>
      <c r="T308" s="303"/>
      <c r="U308" s="303"/>
      <c r="V308" s="303"/>
      <c r="W308" s="303"/>
      <c r="X308" s="303"/>
      <c r="Y308" s="303"/>
      <c r="Z308" s="303"/>
      <c r="AA308" s="303"/>
      <c r="AB308" s="303"/>
      <c r="AC308" s="303"/>
      <c r="AD308" s="303"/>
      <c r="AE308" s="303"/>
      <c r="AF308" s="303"/>
    </row>
    <row r="309" spans="1:32" s="6" customFormat="1" ht="15" customHeight="1" x14ac:dyDescent="0.2">
      <c r="A309" s="310">
        <f>+A307+1</f>
        <v>5</v>
      </c>
      <c r="B309" s="311" t="s">
        <v>400</v>
      </c>
      <c r="C309" s="311"/>
      <c r="D309" s="311"/>
      <c r="E309" s="311"/>
      <c r="F309" s="311"/>
      <c r="G309" s="311"/>
      <c r="H309" s="311"/>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row>
    <row r="310" spans="1:32" s="6" customFormat="1" ht="15" customHeight="1" x14ac:dyDescent="0.2">
      <c r="A310" s="310"/>
      <c r="B310" s="311"/>
      <c r="C310" s="311"/>
      <c r="D310" s="311"/>
      <c r="E310" s="311"/>
      <c r="F310" s="311"/>
      <c r="G310" s="311"/>
      <c r="H310" s="311"/>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row>
    <row r="311" spans="1:32" s="6" customFormat="1" ht="15" customHeight="1" x14ac:dyDescent="0.2">
      <c r="A311" s="310">
        <f>+A309+1</f>
        <v>6</v>
      </c>
      <c r="B311" s="311" t="s">
        <v>381</v>
      </c>
      <c r="C311" s="311"/>
      <c r="D311" s="311"/>
      <c r="E311" s="311"/>
      <c r="F311" s="311"/>
      <c r="G311" s="311"/>
      <c r="H311" s="311"/>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row>
    <row r="312" spans="1:32" s="6" customFormat="1" ht="15" customHeight="1" x14ac:dyDescent="0.2">
      <c r="A312" s="310"/>
      <c r="B312" s="311"/>
      <c r="C312" s="311"/>
      <c r="D312" s="311"/>
      <c r="E312" s="311"/>
      <c r="F312" s="311"/>
      <c r="G312" s="311"/>
      <c r="H312" s="311"/>
      <c r="I312" s="303"/>
      <c r="J312" s="303"/>
      <c r="K312" s="303"/>
      <c r="L312" s="303"/>
      <c r="M312" s="303"/>
      <c r="N312" s="303"/>
      <c r="O312" s="303"/>
      <c r="P312" s="303"/>
      <c r="Q312" s="303"/>
      <c r="R312" s="303"/>
      <c r="S312" s="303"/>
      <c r="T312" s="303"/>
      <c r="U312" s="303"/>
      <c r="V312" s="303"/>
      <c r="W312" s="303"/>
      <c r="X312" s="303"/>
      <c r="Y312" s="303"/>
      <c r="Z312" s="303"/>
      <c r="AA312" s="303"/>
      <c r="AB312" s="303"/>
      <c r="AC312" s="303"/>
      <c r="AD312" s="303"/>
      <c r="AE312" s="303"/>
      <c r="AF312" s="303"/>
    </row>
    <row r="313" spans="1:32" ht="4.5" customHeight="1" x14ac:dyDescent="0.25"/>
    <row r="314" spans="1:32" s="6" customFormat="1" ht="15" customHeight="1" x14ac:dyDescent="0.25">
      <c r="A314"/>
      <c r="B314" s="304" t="s">
        <v>422</v>
      </c>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305"/>
      <c r="Y314" s="305"/>
      <c r="Z314" s="305"/>
      <c r="AA314" s="305"/>
      <c r="AB314" s="305"/>
      <c r="AC314" s="305"/>
      <c r="AD314" s="305"/>
      <c r="AE314" s="306"/>
      <c r="AF314"/>
    </row>
    <row r="315" spans="1:32" s="6" customFormat="1" ht="15" customHeight="1" x14ac:dyDescent="0.25">
      <c r="A315"/>
      <c r="B315" s="307"/>
      <c r="C315" s="308"/>
      <c r="D315" s="308"/>
      <c r="E315" s="308"/>
      <c r="F315" s="308"/>
      <c r="G315" s="308"/>
      <c r="H315" s="308"/>
      <c r="I315" s="308"/>
      <c r="J315" s="308"/>
      <c r="K315" s="308"/>
      <c r="L315" s="308"/>
      <c r="M315" s="308"/>
      <c r="N315" s="308"/>
      <c r="O315" s="308"/>
      <c r="P315" s="308"/>
      <c r="Q315" s="308"/>
      <c r="R315" s="308"/>
      <c r="S315" s="308"/>
      <c r="T315" s="308"/>
      <c r="U315" s="308"/>
      <c r="V315" s="308"/>
      <c r="W315" s="308"/>
      <c r="X315" s="308"/>
      <c r="Y315" s="308"/>
      <c r="Z315" s="308"/>
      <c r="AA315" s="308"/>
      <c r="AB315" s="308"/>
      <c r="AC315" s="308"/>
      <c r="AD315" s="308"/>
      <c r="AE315" s="309"/>
      <c r="AF315"/>
    </row>
    <row r="316" spans="1:32" ht="4.5" customHeight="1" x14ac:dyDescent="0.25"/>
    <row r="317" spans="1:32" s="6" customFormat="1" ht="12.75" customHeight="1" x14ac:dyDescent="0.25">
      <c r="A317"/>
      <c r="B317" s="261"/>
      <c r="C317" s="261"/>
      <c r="D317" s="261"/>
      <c r="E317" s="261"/>
      <c r="F317" s="261"/>
      <c r="G317" s="261"/>
      <c r="H317" s="261"/>
      <c r="I317" s="261"/>
      <c r="J317"/>
      <c r="K317"/>
      <c r="L317"/>
      <c r="M317"/>
      <c r="N317"/>
      <c r="O317"/>
      <c r="P317"/>
      <c r="Q317"/>
      <c r="R317"/>
      <c r="S317"/>
      <c r="T317"/>
      <c r="U317"/>
      <c r="V317" s="262"/>
      <c r="W317" s="262"/>
      <c r="X317" s="262"/>
      <c r="Y317" s="262"/>
      <c r="Z317" s="262"/>
      <c r="AA317" s="262"/>
      <c r="AB317" s="262"/>
      <c r="AC317" s="262"/>
      <c r="AD317" s="262"/>
      <c r="AE317" s="262"/>
      <c r="AF317"/>
    </row>
    <row r="318" spans="1:32" s="6" customFormat="1" ht="12.75" customHeight="1" x14ac:dyDescent="0.25">
      <c r="A318"/>
      <c r="B318" s="261"/>
      <c r="C318" s="261"/>
      <c r="D318" s="261"/>
      <c r="E318" s="261"/>
      <c r="F318" s="261"/>
      <c r="G318" s="261"/>
      <c r="H318" s="261"/>
      <c r="I318" s="261"/>
      <c r="J318"/>
      <c r="K318" s="38"/>
      <c r="L318" s="38"/>
      <c r="M318" s="44" t="s">
        <v>374</v>
      </c>
      <c r="N318" s="38"/>
      <c r="O318" s="38"/>
      <c r="P318" s="44" t="s">
        <v>374</v>
      </c>
      <c r="Q318" s="38"/>
      <c r="R318" s="38"/>
      <c r="S318" s="38"/>
      <c r="T318" s="38"/>
      <c r="U318"/>
      <c r="V318" s="262"/>
      <c r="W318" s="262"/>
      <c r="X318" s="262"/>
      <c r="Y318" s="262"/>
      <c r="Z318" s="262"/>
      <c r="AA318" s="262"/>
      <c r="AB318" s="262"/>
      <c r="AC318" s="262"/>
      <c r="AD318" s="262"/>
      <c r="AE318" s="262"/>
      <c r="AF318"/>
    </row>
    <row r="319" spans="1:32" s="6" customFormat="1" ht="12.75" customHeight="1" x14ac:dyDescent="0.25">
      <c r="A319"/>
      <c r="B319" s="249" t="s">
        <v>383</v>
      </c>
      <c r="C319" s="249"/>
      <c r="D319" s="249"/>
      <c r="E319" s="249"/>
      <c r="F319" s="249"/>
      <c r="G319" s="249"/>
      <c r="H319" s="249"/>
      <c r="I319" s="249"/>
      <c r="J319" s="40"/>
      <c r="K319" s="249" t="s">
        <v>384</v>
      </c>
      <c r="L319" s="249"/>
      <c r="M319" s="249"/>
      <c r="N319" s="249"/>
      <c r="O319" s="249"/>
      <c r="P319" s="249"/>
      <c r="Q319" s="249"/>
      <c r="R319" s="249"/>
      <c r="S319" s="249"/>
      <c r="T319" s="249"/>
      <c r="U319" s="40"/>
      <c r="V319" s="249" t="s">
        <v>385</v>
      </c>
      <c r="W319" s="249"/>
      <c r="X319" s="249"/>
      <c r="Y319" s="249"/>
      <c r="Z319" s="249"/>
      <c r="AA319" s="249"/>
      <c r="AB319" s="249"/>
      <c r="AC319" s="249"/>
      <c r="AD319" s="249"/>
      <c r="AE319" s="249"/>
      <c r="AF319"/>
    </row>
    <row r="320" spans="1:32" ht="4.5" customHeight="1" x14ac:dyDescent="0.25"/>
    <row r="321" spans="1:32" s="6" customFormat="1" ht="15" customHeight="1" x14ac:dyDescent="0.25">
      <c r="A321"/>
      <c r="B321" s="276" t="s">
        <v>401</v>
      </c>
      <c r="C321" s="277"/>
      <c r="D321" s="277"/>
      <c r="E321" s="277"/>
      <c r="F321" s="277"/>
      <c r="G321" s="277"/>
      <c r="H321" s="277"/>
      <c r="I321" s="277"/>
      <c r="J321" s="277"/>
      <c r="K321" s="277"/>
      <c r="L321" s="277"/>
      <c r="M321" s="277"/>
      <c r="N321" s="277"/>
      <c r="O321" s="277"/>
      <c r="P321" s="277"/>
      <c r="Q321" s="277"/>
      <c r="R321" s="277"/>
      <c r="S321" s="277"/>
      <c r="T321" s="277"/>
      <c r="U321" s="277"/>
      <c r="V321" s="277"/>
      <c r="W321" s="277"/>
      <c r="X321" s="277"/>
      <c r="Y321" s="277"/>
      <c r="Z321" s="277"/>
      <c r="AA321" s="277"/>
      <c r="AB321" s="277"/>
      <c r="AC321" s="277"/>
      <c r="AD321" s="277"/>
      <c r="AE321" s="277"/>
      <c r="AF321" s="278"/>
    </row>
    <row r="322" spans="1:32" s="6" customFormat="1" ht="15" customHeight="1" x14ac:dyDescent="0.25">
      <c r="A322"/>
      <c r="B322" s="279"/>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1"/>
    </row>
    <row r="323" spans="1:32" s="6" customFormat="1" ht="15" customHeight="1" x14ac:dyDescent="0.25">
      <c r="A323"/>
      <c r="B323" s="279"/>
      <c r="C323" s="280"/>
      <c r="D323" s="280"/>
      <c r="E323" s="280"/>
      <c r="F323" s="280"/>
      <c r="G323" s="280"/>
      <c r="H323" s="280"/>
      <c r="I323" s="280"/>
      <c r="J323" s="280"/>
      <c r="K323" s="280"/>
      <c r="L323" s="280"/>
      <c r="M323" s="280"/>
      <c r="N323" s="280"/>
      <c r="O323" s="280"/>
      <c r="P323" s="280"/>
      <c r="Q323" s="280"/>
      <c r="R323" s="280"/>
      <c r="S323" s="280"/>
      <c r="T323" s="280"/>
      <c r="U323" s="280"/>
      <c r="V323" s="280"/>
      <c r="W323" s="280"/>
      <c r="X323" s="280"/>
      <c r="Y323" s="280"/>
      <c r="Z323" s="280"/>
      <c r="AA323" s="280"/>
      <c r="AB323" s="280"/>
      <c r="AC323" s="280"/>
      <c r="AD323" s="280"/>
      <c r="AE323" s="280"/>
      <c r="AF323" s="281"/>
    </row>
    <row r="324" spans="1:32" s="6" customFormat="1" ht="15" customHeight="1" x14ac:dyDescent="0.25">
      <c r="A324"/>
      <c r="B324" s="279"/>
      <c r="C324" s="280"/>
      <c r="D324" s="280"/>
      <c r="E324" s="280"/>
      <c r="F324" s="280"/>
      <c r="G324" s="280"/>
      <c r="H324" s="280"/>
      <c r="I324" s="280"/>
      <c r="J324" s="280"/>
      <c r="K324" s="280"/>
      <c r="L324" s="280"/>
      <c r="M324" s="280"/>
      <c r="N324" s="280"/>
      <c r="O324" s="280"/>
      <c r="P324" s="280"/>
      <c r="Q324" s="280"/>
      <c r="R324" s="280"/>
      <c r="S324" s="280"/>
      <c r="T324" s="280"/>
      <c r="U324" s="280"/>
      <c r="V324" s="280"/>
      <c r="W324" s="280"/>
      <c r="X324" s="280"/>
      <c r="Y324" s="280"/>
      <c r="Z324" s="280"/>
      <c r="AA324" s="280"/>
      <c r="AB324" s="280"/>
      <c r="AC324" s="280"/>
      <c r="AD324" s="280"/>
      <c r="AE324" s="280"/>
      <c r="AF324" s="281"/>
    </row>
    <row r="325" spans="1:32" s="6" customFormat="1" ht="15" customHeight="1" x14ac:dyDescent="0.25">
      <c r="A325"/>
      <c r="B325" s="279"/>
      <c r="C325" s="280"/>
      <c r="D325" s="280"/>
      <c r="E325" s="280"/>
      <c r="F325" s="280"/>
      <c r="G325" s="280"/>
      <c r="H325" s="280"/>
      <c r="I325" s="280"/>
      <c r="J325" s="280"/>
      <c r="K325" s="280"/>
      <c r="L325" s="280"/>
      <c r="M325" s="280"/>
      <c r="N325" s="280"/>
      <c r="O325" s="280"/>
      <c r="P325" s="280"/>
      <c r="Q325" s="280"/>
      <c r="R325" s="280"/>
      <c r="S325" s="280"/>
      <c r="T325" s="280"/>
      <c r="U325" s="280"/>
      <c r="V325" s="280"/>
      <c r="W325" s="280"/>
      <c r="X325" s="280"/>
      <c r="Y325" s="280"/>
      <c r="Z325" s="280"/>
      <c r="AA325" s="280"/>
      <c r="AB325" s="280"/>
      <c r="AC325" s="280"/>
      <c r="AD325" s="280"/>
      <c r="AE325" s="280"/>
      <c r="AF325" s="281"/>
    </row>
    <row r="326" spans="1:32" s="6" customFormat="1" ht="15" customHeight="1" x14ac:dyDescent="0.25">
      <c r="A326"/>
      <c r="B326" s="279"/>
      <c r="C326" s="280"/>
      <c r="D326" s="280"/>
      <c r="E326" s="280"/>
      <c r="F326" s="280"/>
      <c r="G326" s="280"/>
      <c r="H326" s="280"/>
      <c r="I326" s="280"/>
      <c r="J326" s="280"/>
      <c r="K326" s="280"/>
      <c r="L326" s="280"/>
      <c r="M326" s="280"/>
      <c r="N326" s="280"/>
      <c r="O326" s="280"/>
      <c r="P326" s="280"/>
      <c r="Q326" s="280"/>
      <c r="R326" s="280"/>
      <c r="S326" s="280"/>
      <c r="T326" s="280"/>
      <c r="U326" s="280"/>
      <c r="V326" s="280"/>
      <c r="W326" s="280"/>
      <c r="X326" s="280"/>
      <c r="Y326" s="280"/>
      <c r="Z326" s="280"/>
      <c r="AA326" s="280"/>
      <c r="AB326" s="280"/>
      <c r="AC326" s="280"/>
      <c r="AD326" s="280"/>
      <c r="AE326" s="280"/>
      <c r="AF326" s="281"/>
    </row>
    <row r="327" spans="1:32" s="6" customFormat="1" ht="15" customHeight="1" x14ac:dyDescent="0.25">
      <c r="A327"/>
      <c r="B327" s="282"/>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c r="AB327" s="283"/>
      <c r="AC327" s="283"/>
      <c r="AD327" s="283"/>
      <c r="AE327" s="283"/>
      <c r="AF327" s="284"/>
    </row>
    <row r="328" spans="1:32" ht="4.5" customHeight="1" x14ac:dyDescent="0.25"/>
    <row r="329" spans="1:32" s="6" customFormat="1" ht="15" customHeight="1" x14ac:dyDescent="0.25">
      <c r="A329"/>
      <c r="B329" s="285" t="s">
        <v>402</v>
      </c>
      <c r="C329" s="286"/>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7"/>
      <c r="AF329"/>
    </row>
    <row r="330" spans="1:32" s="6" customFormat="1" ht="15" customHeight="1" x14ac:dyDescent="0.25">
      <c r="A330"/>
      <c r="B330" s="288"/>
      <c r="C330" s="289"/>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289"/>
      <c r="Z330" s="289"/>
      <c r="AA330" s="289"/>
      <c r="AB330" s="289"/>
      <c r="AC330" s="289"/>
      <c r="AD330" s="289"/>
      <c r="AE330" s="290"/>
      <c r="AF330"/>
    </row>
    <row r="331" spans="1:32" s="6" customFormat="1" ht="12.75" customHeight="1"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row>
    <row r="332" spans="1:32" s="6" customFormat="1" ht="12.75" customHeight="1"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row>
    <row r="333" spans="1:32" s="6" customFormat="1" ht="12.75" customHeight="1"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row>
    <row r="334" spans="1:32" s="6" customFormat="1" ht="12.75" customHeight="1"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row>
    <row r="335" spans="1:32" s="6" customFormat="1" ht="12.75" customHeight="1"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row>
    <row r="336" spans="1:32" s="6" customFormat="1" ht="12.75" customHeight="1"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row>
    <row r="337" spans="1:32" s="6" customFormat="1" ht="12.75" customHeight="1"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row>
    <row r="338" spans="1:32" s="6" customFormat="1" ht="12.75" customHeight="1"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row>
    <row r="339" spans="1:32" s="6" customFormat="1" ht="12.75" customHeight="1"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row>
    <row r="340" spans="1:32" s="6" customFormat="1" ht="12.75" customHeight="1"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row>
    <row r="341" spans="1:32" s="6" customFormat="1" ht="12.75" customHeight="1"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row>
    <row r="342" spans="1:32" s="6" customFormat="1" ht="12.75" customHeight="1"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row>
    <row r="343" spans="1:32" s="6" customFormat="1" ht="12.75" customHeight="1"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row>
    <row r="344" spans="1:32" s="6" customFormat="1" ht="12.75" customHeight="1"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row>
    <row r="345" spans="1:32" s="6" customFormat="1" ht="12.75" customHeight="1" x14ac:dyDescent="0.25">
      <c r="A345"/>
      <c r="B345"/>
      <c r="C345"/>
      <c r="D345"/>
      <c r="E345"/>
      <c r="F345"/>
      <c r="G345"/>
      <c r="H345"/>
      <c r="I345"/>
      <c r="J345"/>
      <c r="K345"/>
      <c r="L345"/>
      <c r="M345"/>
      <c r="N345"/>
      <c r="O345"/>
      <c r="P345"/>
      <c r="Q345"/>
      <c r="R345"/>
      <c r="S345"/>
      <c r="T345"/>
      <c r="U345"/>
      <c r="V345"/>
      <c r="W345"/>
      <c r="X345"/>
      <c r="Y345"/>
      <c r="Z345"/>
      <c r="AA345"/>
      <c r="AB345"/>
      <c r="AC345"/>
      <c r="AD345"/>
      <c r="AE345"/>
      <c r="AF345"/>
    </row>
    <row r="346" spans="1:32" s="6" customFormat="1" ht="12.75" customHeight="1" x14ac:dyDescent="0.25">
      <c r="A346"/>
      <c r="B346"/>
      <c r="C346"/>
      <c r="D346"/>
      <c r="E346"/>
      <c r="F346"/>
      <c r="G346"/>
      <c r="H346"/>
      <c r="I346"/>
      <c r="J346"/>
      <c r="K346"/>
      <c r="L346"/>
      <c r="M346"/>
      <c r="N346"/>
      <c r="O346"/>
      <c r="P346"/>
      <c r="Q346"/>
      <c r="R346"/>
      <c r="S346"/>
      <c r="T346"/>
      <c r="U346"/>
      <c r="V346"/>
      <c r="W346"/>
      <c r="X346"/>
      <c r="Y346"/>
      <c r="Z346"/>
      <c r="AA346"/>
      <c r="AB346"/>
      <c r="AC346"/>
      <c r="AD346"/>
      <c r="AE346"/>
      <c r="AF346"/>
    </row>
    <row r="347" spans="1:32" s="6" customFormat="1" ht="12.75" customHeight="1" x14ac:dyDescent="0.25">
      <c r="A347"/>
      <c r="B347"/>
      <c r="C347"/>
      <c r="D347"/>
      <c r="E347"/>
      <c r="F347"/>
      <c r="G347"/>
      <c r="H347"/>
      <c r="I347"/>
      <c r="J347"/>
      <c r="K347"/>
      <c r="L347"/>
      <c r="M347"/>
      <c r="N347"/>
      <c r="O347"/>
      <c r="P347"/>
      <c r="Q347"/>
      <c r="R347"/>
      <c r="S347"/>
      <c r="T347"/>
      <c r="U347"/>
      <c r="V347"/>
      <c r="W347"/>
      <c r="X347"/>
      <c r="Y347"/>
      <c r="Z347"/>
      <c r="AA347"/>
      <c r="AB347"/>
      <c r="AC347"/>
      <c r="AD347"/>
      <c r="AE347"/>
      <c r="AF347"/>
    </row>
    <row r="348" spans="1:32" s="6" customFormat="1" ht="12.75" customHeight="1" x14ac:dyDescent="0.25">
      <c r="A348"/>
      <c r="B348"/>
      <c r="C348"/>
      <c r="D348"/>
      <c r="E348"/>
      <c r="F348"/>
      <c r="G348"/>
      <c r="H348"/>
      <c r="I348"/>
      <c r="J348"/>
      <c r="K348"/>
      <c r="L348"/>
      <c r="M348"/>
      <c r="N348"/>
      <c r="O348"/>
      <c r="P348"/>
      <c r="Q348"/>
      <c r="R348"/>
      <c r="S348"/>
      <c r="T348"/>
      <c r="U348"/>
      <c r="V348"/>
      <c r="W348"/>
      <c r="X348"/>
      <c r="Y348"/>
      <c r="Z348"/>
      <c r="AA348"/>
      <c r="AB348"/>
      <c r="AC348"/>
      <c r="AD348"/>
      <c r="AE348"/>
      <c r="AF348"/>
    </row>
    <row r="349" spans="1:32" s="6" customFormat="1" ht="12.75" customHeight="1" x14ac:dyDescent="0.25">
      <c r="A349"/>
      <c r="B349"/>
      <c r="C349"/>
      <c r="D349"/>
      <c r="E349"/>
      <c r="F349"/>
      <c r="G349"/>
      <c r="H349"/>
      <c r="I349"/>
      <c r="J349"/>
      <c r="K349"/>
      <c r="L349"/>
      <c r="M349"/>
      <c r="N349"/>
      <c r="O349"/>
      <c r="P349"/>
      <c r="Q349"/>
      <c r="R349"/>
      <c r="S349"/>
      <c r="T349"/>
      <c r="U349"/>
      <c r="V349"/>
      <c r="W349"/>
      <c r="X349"/>
      <c r="Y349"/>
      <c r="Z349"/>
      <c r="AA349"/>
      <c r="AB349"/>
      <c r="AC349"/>
      <c r="AD349"/>
      <c r="AE349"/>
      <c r="AF349"/>
    </row>
    <row r="350" spans="1:32" s="6" customFormat="1" ht="12.75" customHeight="1" x14ac:dyDescent="0.25">
      <c r="A350"/>
      <c r="B350"/>
      <c r="C350"/>
      <c r="D350"/>
      <c r="E350"/>
      <c r="F350"/>
      <c r="G350"/>
      <c r="H350"/>
      <c r="I350"/>
      <c r="J350"/>
      <c r="K350"/>
      <c r="L350"/>
      <c r="M350"/>
      <c r="N350"/>
      <c r="O350"/>
      <c r="P350"/>
      <c r="Q350"/>
      <c r="R350"/>
      <c r="S350"/>
      <c r="T350"/>
      <c r="U350"/>
      <c r="V350"/>
      <c r="W350"/>
      <c r="X350"/>
      <c r="Y350"/>
      <c r="Z350"/>
      <c r="AA350"/>
      <c r="AB350"/>
      <c r="AC350"/>
      <c r="AD350"/>
      <c r="AE350"/>
      <c r="AF350"/>
    </row>
    <row r="351" spans="1:32" s="6" customFormat="1" ht="12.75" customHeight="1" x14ac:dyDescent="0.25">
      <c r="A351"/>
      <c r="B351"/>
      <c r="C351"/>
      <c r="D351"/>
      <c r="E351"/>
      <c r="F351"/>
      <c r="G351"/>
      <c r="H351"/>
      <c r="I351"/>
      <c r="J351"/>
      <c r="K351"/>
      <c r="L351"/>
      <c r="M351"/>
      <c r="N351"/>
      <c r="O351"/>
      <c r="P351"/>
      <c r="Q351"/>
      <c r="R351"/>
      <c r="S351"/>
      <c r="T351"/>
      <c r="U351"/>
      <c r="V351"/>
      <c r="W351"/>
      <c r="X351"/>
      <c r="Y351"/>
      <c r="Z351"/>
      <c r="AA351"/>
      <c r="AB351"/>
      <c r="AC351"/>
      <c r="AD351"/>
      <c r="AE351"/>
      <c r="AF351"/>
    </row>
    <row r="352" spans="1:32" s="6" customFormat="1" ht="12.75" customHeight="1" x14ac:dyDescent="0.25">
      <c r="A352"/>
      <c r="B352"/>
      <c r="C352"/>
      <c r="D352"/>
      <c r="E352"/>
      <c r="F352"/>
      <c r="G352"/>
      <c r="H352"/>
      <c r="I352"/>
      <c r="J352"/>
      <c r="K352"/>
      <c r="L352"/>
      <c r="M352"/>
      <c r="N352"/>
      <c r="O352"/>
      <c r="P352"/>
      <c r="Q352"/>
      <c r="R352"/>
      <c r="S352"/>
      <c r="T352"/>
      <c r="U352"/>
      <c r="V352"/>
      <c r="W352"/>
      <c r="X352"/>
      <c r="Y352"/>
      <c r="Z352"/>
      <c r="AA352"/>
      <c r="AB352"/>
      <c r="AC352"/>
      <c r="AD352"/>
      <c r="AE352"/>
      <c r="AF352"/>
    </row>
    <row r="353" spans="1:32" s="6" customFormat="1" ht="12.75" customHeight="1" x14ac:dyDescent="0.2">
      <c r="A353" s="291" t="s">
        <v>409</v>
      </c>
      <c r="B353" s="292"/>
      <c r="C353" s="292"/>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c r="AA353" s="292"/>
      <c r="AB353" s="292"/>
      <c r="AC353" s="292"/>
      <c r="AD353" s="292"/>
      <c r="AE353" s="292"/>
      <c r="AF353" s="293"/>
    </row>
    <row r="354" spans="1:32" s="6" customFormat="1" ht="12.75" customHeight="1" x14ac:dyDescent="0.2">
      <c r="A354" s="294" t="s">
        <v>404</v>
      </c>
      <c r="B354" s="295"/>
      <c r="C354" s="295"/>
      <c r="D354" s="295"/>
      <c r="E354" s="295"/>
      <c r="F354" s="295"/>
      <c r="G354" s="295"/>
      <c r="H354" s="295"/>
      <c r="I354" s="295"/>
      <c r="J354" s="295"/>
      <c r="K354" s="295"/>
      <c r="L354" s="295"/>
      <c r="M354" s="295"/>
      <c r="N354" s="295"/>
      <c r="O354" s="295"/>
      <c r="P354" s="295"/>
      <c r="Q354" s="295"/>
      <c r="R354" s="295"/>
      <c r="S354" s="295"/>
      <c r="T354" s="295"/>
      <c r="U354" s="295"/>
      <c r="V354" s="295"/>
      <c r="W354" s="295"/>
      <c r="X354" s="295"/>
      <c r="Y354" s="295"/>
      <c r="Z354" s="295"/>
      <c r="AA354" s="295"/>
      <c r="AB354" s="295"/>
      <c r="AC354" s="295"/>
      <c r="AD354" s="295"/>
      <c r="AE354" s="295"/>
      <c r="AF354" s="296"/>
    </row>
    <row r="355" spans="1:32" ht="4.5" customHeight="1" x14ac:dyDescent="0.25"/>
    <row r="356" spans="1:32" s="6" customFormat="1" ht="15" customHeight="1" x14ac:dyDescent="0.25">
      <c r="A356"/>
      <c r="B356" s="297" t="s">
        <v>410</v>
      </c>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c r="AA356" s="298"/>
      <c r="AB356" s="298"/>
      <c r="AC356" s="298"/>
      <c r="AD356" s="298"/>
      <c r="AE356" s="299"/>
      <c r="AF356"/>
    </row>
    <row r="357" spans="1:32" s="6" customFormat="1" ht="15" customHeight="1" x14ac:dyDescent="0.25">
      <c r="A357"/>
      <c r="B357" s="300"/>
      <c r="C357" s="301"/>
      <c r="D357" s="301"/>
      <c r="E357" s="301"/>
      <c r="F357" s="301"/>
      <c r="G357" s="301"/>
      <c r="H357" s="301"/>
      <c r="I357" s="301"/>
      <c r="J357" s="301"/>
      <c r="K357" s="301"/>
      <c r="L357" s="301"/>
      <c r="M357" s="301"/>
      <c r="N357" s="301"/>
      <c r="O357" s="301"/>
      <c r="P357" s="301"/>
      <c r="Q357" s="301"/>
      <c r="R357" s="301"/>
      <c r="S357" s="301"/>
      <c r="T357" s="301"/>
      <c r="U357" s="301"/>
      <c r="V357" s="301"/>
      <c r="W357" s="301"/>
      <c r="X357" s="301"/>
      <c r="Y357" s="301"/>
      <c r="Z357" s="301"/>
      <c r="AA357" s="301"/>
      <c r="AB357" s="301"/>
      <c r="AC357" s="301"/>
      <c r="AD357" s="301"/>
      <c r="AE357" s="302"/>
      <c r="AF357"/>
    </row>
    <row r="358" spans="1:32" ht="4.5" customHeight="1" x14ac:dyDescent="0.25"/>
    <row r="359" spans="1:32" s="6" customFormat="1" ht="12.75" customHeight="1" x14ac:dyDescent="0.25">
      <c r="A359"/>
      <c r="B359" s="303" t="s">
        <v>537</v>
      </c>
      <c r="C359" s="303"/>
      <c r="D359" s="303"/>
      <c r="E359" s="303"/>
      <c r="F359" s="303"/>
      <c r="G359" s="303"/>
      <c r="H359" s="303"/>
      <c r="I359" s="303"/>
      <c r="J359" s="303"/>
      <c r="K359" s="303"/>
      <c r="L359" s="303"/>
      <c r="M359" s="303"/>
      <c r="N359" s="303"/>
      <c r="O359" s="303"/>
      <c r="P359" s="303"/>
      <c r="Q359" s="303"/>
      <c r="R359" s="303"/>
      <c r="S359" s="303"/>
      <c r="T359" s="303"/>
      <c r="U359" s="303"/>
      <c r="V359" s="303"/>
      <c r="W359" s="303"/>
      <c r="X359" s="303"/>
      <c r="Y359" s="303"/>
      <c r="Z359" s="303"/>
      <c r="AA359" s="303"/>
      <c r="AB359" s="303"/>
      <c r="AC359" s="303"/>
      <c r="AD359" s="303"/>
      <c r="AE359" s="303"/>
      <c r="AF359"/>
    </row>
    <row r="360" spans="1:32" s="6" customFormat="1" ht="12.75" customHeight="1" x14ac:dyDescent="0.25">
      <c r="A360"/>
      <c r="B360" s="303"/>
      <c r="C360" s="303"/>
      <c r="D360" s="303"/>
      <c r="E360" s="303"/>
      <c r="F360" s="303"/>
      <c r="G360" s="303"/>
      <c r="H360" s="303"/>
      <c r="I360" s="303"/>
      <c r="J360" s="303"/>
      <c r="K360" s="303"/>
      <c r="L360" s="303"/>
      <c r="M360" s="303"/>
      <c r="N360" s="303"/>
      <c r="O360" s="303"/>
      <c r="P360" s="303"/>
      <c r="Q360" s="303"/>
      <c r="R360" s="303"/>
      <c r="S360" s="303"/>
      <c r="T360" s="303"/>
      <c r="U360" s="303"/>
      <c r="V360" s="303"/>
      <c r="W360" s="303"/>
      <c r="X360" s="303"/>
      <c r="Y360" s="303"/>
      <c r="Z360" s="303"/>
      <c r="AA360" s="303"/>
      <c r="AB360" s="303"/>
      <c r="AC360" s="303"/>
      <c r="AD360" s="303"/>
      <c r="AE360" s="303"/>
      <c r="AF360"/>
    </row>
    <row r="361" spans="1:32" s="6" customFormat="1" ht="12.75" customHeight="1" x14ac:dyDescent="0.25">
      <c r="A361"/>
      <c r="B361"/>
      <c r="C361"/>
      <c r="D361"/>
      <c r="E361"/>
      <c r="F361"/>
      <c r="G361" s="269" t="s">
        <v>366</v>
      </c>
      <c r="H361" s="270"/>
      <c r="I361" s="270"/>
      <c r="J361" s="270"/>
      <c r="K361" s="270"/>
      <c r="L361" s="270"/>
      <c r="M361" s="270"/>
      <c r="N361" s="270"/>
      <c r="O361" s="270"/>
      <c r="P361" s="270"/>
      <c r="Q361" s="270"/>
      <c r="R361" s="270"/>
      <c r="S361" s="270"/>
      <c r="T361" s="270"/>
      <c r="U361" s="270"/>
      <c r="V361" s="270"/>
      <c r="W361" s="270"/>
      <c r="X361" s="270"/>
      <c r="Y361" s="270"/>
      <c r="Z361" s="271"/>
      <c r="AA361"/>
      <c r="AB361"/>
      <c r="AC361"/>
      <c r="AD361"/>
      <c r="AE361"/>
      <c r="AF361"/>
    </row>
    <row r="362" spans="1:32" s="6" customFormat="1" ht="12.75" customHeight="1" x14ac:dyDescent="0.25">
      <c r="A362"/>
      <c r="B362" s="272" t="s">
        <v>411</v>
      </c>
      <c r="C362" s="273"/>
      <c r="D362" s="273"/>
      <c r="E362" s="273"/>
      <c r="F362" s="273"/>
      <c r="G362" s="273"/>
      <c r="H362" s="273"/>
      <c r="I362" s="273"/>
      <c r="J362" s="273"/>
      <c r="K362" s="273"/>
      <c r="L362" s="273"/>
      <c r="M362" s="273"/>
      <c r="N362" s="273"/>
      <c r="O362" s="273"/>
      <c r="P362" s="273"/>
      <c r="Q362" s="273"/>
      <c r="R362" s="273"/>
      <c r="S362" s="273"/>
      <c r="T362" s="273"/>
      <c r="U362" s="273"/>
      <c r="V362" s="273"/>
      <c r="W362" s="273"/>
      <c r="X362" s="273"/>
      <c r="Y362" s="273"/>
      <c r="Z362" s="273"/>
      <c r="AA362" s="273"/>
      <c r="AB362" s="273"/>
      <c r="AC362" s="273"/>
      <c r="AD362" s="273"/>
      <c r="AE362" s="273"/>
      <c r="AF362" s="274"/>
    </row>
    <row r="363" spans="1:32" ht="4.5" customHeight="1" x14ac:dyDescent="0.25"/>
    <row r="364" spans="1:32" s="6" customFormat="1" ht="12.75" customHeight="1" x14ac:dyDescent="0.25">
      <c r="A364"/>
      <c r="B364" s="275" t="s">
        <v>368</v>
      </c>
      <c r="C364" s="275"/>
      <c r="D364" s="275"/>
      <c r="E364" s="275"/>
      <c r="F364" s="275"/>
      <c r="G364" s="275"/>
      <c r="H364" s="275"/>
      <c r="I364" s="275"/>
      <c r="J364" s="7"/>
      <c r="K364"/>
      <c r="L364"/>
      <c r="M364"/>
      <c r="N364"/>
      <c r="O364"/>
      <c r="P364"/>
      <c r="Q364"/>
      <c r="R364"/>
      <c r="S364"/>
      <c r="T364"/>
      <c r="U364"/>
      <c r="V364"/>
      <c r="W364"/>
      <c r="X364"/>
      <c r="Y364"/>
      <c r="Z364"/>
      <c r="AA364"/>
      <c r="AB364"/>
      <c r="AC364"/>
      <c r="AD364"/>
      <c r="AE364"/>
      <c r="AF364"/>
    </row>
    <row r="365" spans="1:32" ht="4.5" customHeight="1" x14ac:dyDescent="0.25"/>
    <row r="366" spans="1:32" s="6" customFormat="1" ht="12.75" customHeight="1" x14ac:dyDescent="0.25">
      <c r="A366"/>
      <c r="B366" s="275" t="s">
        <v>369</v>
      </c>
      <c r="C366" s="275"/>
      <c r="D366" s="275"/>
      <c r="E366" s="275"/>
      <c r="F366" s="275"/>
      <c r="G366" s="275"/>
      <c r="H366" s="275"/>
      <c r="I366" s="275"/>
      <c r="J366" s="7"/>
      <c r="K366"/>
      <c r="L366"/>
      <c r="M366"/>
      <c r="N366"/>
      <c r="O366"/>
      <c r="P366"/>
      <c r="Q366"/>
      <c r="R366"/>
      <c r="S366"/>
      <c r="T366"/>
      <c r="U366"/>
      <c r="V366"/>
      <c r="W366"/>
      <c r="X366"/>
      <c r="Y366"/>
      <c r="Z366"/>
      <c r="AA366"/>
      <c r="AB366"/>
      <c r="AC366"/>
      <c r="AD366"/>
      <c r="AE366"/>
      <c r="AF366"/>
    </row>
    <row r="367" spans="1:32" ht="4.5" customHeight="1" x14ac:dyDescent="0.25"/>
    <row r="368" spans="1:32" s="6" customFormat="1" ht="12.75" customHeight="1" x14ac:dyDescent="0.25">
      <c r="A368"/>
      <c r="B368" s="275" t="s">
        <v>370</v>
      </c>
      <c r="C368" s="275"/>
      <c r="D368" s="275"/>
      <c r="E368" s="275"/>
      <c r="F368" s="275"/>
      <c r="G368" s="275"/>
      <c r="H368" s="275"/>
      <c r="I368" s="275"/>
      <c r="J368" s="7"/>
      <c r="K368"/>
      <c r="L368"/>
      <c r="M368"/>
      <c r="N368"/>
      <c r="O368"/>
      <c r="P368"/>
      <c r="Q368"/>
      <c r="R368"/>
      <c r="S368"/>
      <c r="T368"/>
      <c r="U368"/>
      <c r="V368"/>
      <c r="W368"/>
      <c r="X368"/>
      <c r="Y368"/>
      <c r="Z368"/>
      <c r="AA368"/>
      <c r="AB368"/>
      <c r="AC368"/>
      <c r="AD368"/>
      <c r="AE368"/>
      <c r="AF368"/>
    </row>
    <row r="369" spans="1:32" ht="4.5" customHeight="1" x14ac:dyDescent="0.25"/>
    <row r="370" spans="1:32" s="6" customFormat="1" ht="12.75" customHeight="1" x14ac:dyDescent="0.25">
      <c r="A370"/>
      <c r="B370" s="275" t="s">
        <v>371</v>
      </c>
      <c r="C370" s="275"/>
      <c r="D370" s="275"/>
      <c r="E370" s="275"/>
      <c r="F370" s="275"/>
      <c r="G370" s="275"/>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row>
    <row r="371" spans="1:32" s="6" customFormat="1" ht="12.75" customHeight="1" x14ac:dyDescent="0.25">
      <c r="A371"/>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row>
    <row r="372" spans="1:32" s="6" customFormat="1" ht="12.75" customHeight="1" x14ac:dyDescent="0.25">
      <c r="A372"/>
      <c r="B372" s="275"/>
      <c r="C372" s="275"/>
      <c r="D372" s="275"/>
      <c r="E372" s="275"/>
      <c r="F372" s="275"/>
      <c r="G372" s="275"/>
      <c r="H372" s="275"/>
      <c r="I372" s="275"/>
      <c r="J372" s="275"/>
      <c r="K372" s="275"/>
      <c r="L372" s="275"/>
      <c r="M372" s="275"/>
      <c r="N372" s="275"/>
      <c r="O372" s="275"/>
      <c r="P372" s="275"/>
      <c r="Q372" s="275"/>
      <c r="R372" s="275"/>
      <c r="S372" s="275"/>
      <c r="T372" s="275"/>
      <c r="U372" s="275"/>
      <c r="V372" s="275"/>
      <c r="W372" s="275"/>
      <c r="X372" s="275"/>
      <c r="Y372" s="275"/>
      <c r="Z372" s="275"/>
      <c r="AA372" s="275"/>
      <c r="AB372" s="275"/>
      <c r="AC372" s="275"/>
      <c r="AD372" s="275"/>
      <c r="AE372" s="275"/>
      <c r="AF372" s="275"/>
    </row>
    <row r="373" spans="1:32" ht="4.5" customHeight="1" x14ac:dyDescent="0.25"/>
    <row r="374" spans="1:32" s="6" customFormat="1" ht="12.75" customHeight="1" x14ac:dyDescent="0.25">
      <c r="A374"/>
      <c r="B374" s="261"/>
      <c r="C374" s="261"/>
      <c r="D374" s="261"/>
      <c r="E374" s="261"/>
      <c r="F374" s="261"/>
      <c r="G374" s="261"/>
      <c r="H374" s="261"/>
      <c r="I374" s="261"/>
      <c r="J374" s="43"/>
      <c r="K374" s="43"/>
      <c r="L374" s="43"/>
      <c r="M374" s="43"/>
      <c r="N374" s="43"/>
      <c r="O374" s="43"/>
      <c r="P374" s="43"/>
      <c r="Q374" s="43"/>
      <c r="R374" s="43"/>
      <c r="S374" s="43"/>
      <c r="T374" s="43"/>
      <c r="U374"/>
      <c r="V374" s="262"/>
      <c r="W374" s="262"/>
      <c r="X374" s="262"/>
      <c r="Y374" s="262"/>
      <c r="Z374" s="262"/>
      <c r="AA374" s="262"/>
      <c r="AB374" s="262"/>
      <c r="AC374" s="262"/>
      <c r="AD374" s="262"/>
      <c r="AE374" s="262"/>
      <c r="AF374"/>
    </row>
    <row r="375" spans="1:32" s="6" customFormat="1" ht="12.75" customHeight="1" x14ac:dyDescent="0.25">
      <c r="A375"/>
      <c r="B375" s="261"/>
      <c r="C375" s="261"/>
      <c r="D375" s="261"/>
      <c r="E375" s="261"/>
      <c r="F375" s="261"/>
      <c r="G375" s="261"/>
      <c r="H375" s="261"/>
      <c r="I375" s="261"/>
      <c r="J375" s="43"/>
      <c r="K375" s="38"/>
      <c r="L375" s="38"/>
      <c r="M375" s="44" t="s">
        <v>374</v>
      </c>
      <c r="N375" s="38"/>
      <c r="O375" s="38"/>
      <c r="P375" s="44" t="s">
        <v>374</v>
      </c>
      <c r="Q375" s="38"/>
      <c r="R375" s="38"/>
      <c r="S375" s="38"/>
      <c r="T375" s="38"/>
      <c r="U375"/>
      <c r="V375" s="262"/>
      <c r="W375" s="262"/>
      <c r="X375" s="262"/>
      <c r="Y375" s="262"/>
      <c r="Z375" s="262"/>
      <c r="AA375" s="262"/>
      <c r="AB375" s="262"/>
      <c r="AC375" s="262"/>
      <c r="AD375" s="262"/>
      <c r="AE375" s="262"/>
      <c r="AF375"/>
    </row>
    <row r="376" spans="1:32" s="6" customFormat="1" ht="12.75" customHeight="1" x14ac:dyDescent="0.25">
      <c r="A376"/>
      <c r="B376" s="249" t="s">
        <v>383</v>
      </c>
      <c r="C376" s="249"/>
      <c r="D376" s="249"/>
      <c r="E376" s="249"/>
      <c r="F376" s="249"/>
      <c r="G376" s="249"/>
      <c r="H376" s="249"/>
      <c r="I376" s="249"/>
      <c r="J376" s="40"/>
      <c r="K376" s="249" t="s">
        <v>384</v>
      </c>
      <c r="L376" s="249"/>
      <c r="M376" s="249"/>
      <c r="N376" s="249"/>
      <c r="O376" s="249"/>
      <c r="P376" s="249"/>
      <c r="Q376" s="249"/>
      <c r="R376" s="249"/>
      <c r="S376" s="249"/>
      <c r="T376" s="249"/>
      <c r="U376" s="40"/>
      <c r="V376" s="249" t="s">
        <v>385</v>
      </c>
      <c r="W376" s="249"/>
      <c r="X376" s="249"/>
      <c r="Y376" s="249"/>
      <c r="Z376" s="249"/>
      <c r="AA376" s="249"/>
      <c r="AB376" s="249"/>
      <c r="AC376" s="249"/>
      <c r="AD376" s="249"/>
      <c r="AE376" s="249"/>
      <c r="AF376"/>
    </row>
    <row r="377" spans="1:32" s="6" customFormat="1" ht="12.75" customHeight="1" x14ac:dyDescent="0.25">
      <c r="A377"/>
      <c r="B377"/>
      <c r="C377"/>
      <c r="D377"/>
      <c r="E377"/>
      <c r="F377"/>
      <c r="G377"/>
      <c r="H377"/>
      <c r="I377"/>
      <c r="J377"/>
      <c r="K377"/>
      <c r="L377"/>
      <c r="M377"/>
      <c r="N377"/>
      <c r="O377"/>
      <c r="P377"/>
      <c r="Q377"/>
      <c r="R377"/>
      <c r="S377"/>
      <c r="T377"/>
      <c r="U377"/>
      <c r="V377"/>
      <c r="W377"/>
      <c r="X377"/>
      <c r="Y377"/>
      <c r="Z377"/>
      <c r="AA377"/>
      <c r="AB377"/>
      <c r="AC377"/>
      <c r="AD377"/>
      <c r="AE377"/>
      <c r="AF377"/>
    </row>
    <row r="378" spans="1:32" s="6" customFormat="1" ht="12.75" customHeight="1" x14ac:dyDescent="0.25">
      <c r="A378"/>
      <c r="B378"/>
      <c r="C378"/>
      <c r="D378"/>
      <c r="E378"/>
      <c r="F378"/>
      <c r="G378"/>
      <c r="H378"/>
      <c r="I378"/>
      <c r="J378"/>
      <c r="K378"/>
      <c r="L378"/>
      <c r="M378"/>
      <c r="N378"/>
      <c r="O378"/>
      <c r="P378"/>
      <c r="Q378"/>
      <c r="R378"/>
      <c r="S378"/>
      <c r="T378"/>
      <c r="U378"/>
      <c r="V378"/>
      <c r="W378"/>
      <c r="X378"/>
      <c r="Y378"/>
      <c r="Z378"/>
      <c r="AA378"/>
      <c r="AB378"/>
      <c r="AC378"/>
      <c r="AD378"/>
      <c r="AE378"/>
      <c r="AF378"/>
    </row>
    <row r="379" spans="1:32" s="6" customFormat="1" ht="12.75" customHeight="1" x14ac:dyDescent="0.25">
      <c r="A379"/>
      <c r="B379" s="263" t="s">
        <v>423</v>
      </c>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c r="AA379" s="264"/>
      <c r="AB379" s="264"/>
      <c r="AC379" s="264"/>
      <c r="AD379" s="264"/>
      <c r="AE379" s="265"/>
      <c r="AF379"/>
    </row>
    <row r="380" spans="1:32" s="6" customFormat="1" ht="12.75" customHeight="1" x14ac:dyDescent="0.25">
      <c r="A380"/>
      <c r="B380" s="266"/>
      <c r="C380" s="267"/>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267"/>
      <c r="Z380" s="267"/>
      <c r="AA380" s="267"/>
      <c r="AB380" s="267"/>
      <c r="AC380" s="267"/>
      <c r="AD380" s="267"/>
      <c r="AE380" s="268"/>
      <c r="AF380"/>
    </row>
    <row r="381" spans="1:32" s="6" customFormat="1" ht="12.75" customHeight="1" x14ac:dyDescent="0.25">
      <c r="A381"/>
      <c r="B381"/>
      <c r="C381"/>
      <c r="D381"/>
      <c r="E381"/>
      <c r="F381"/>
      <c r="G381"/>
      <c r="H381"/>
      <c r="I381"/>
      <c r="J381"/>
      <c r="K381"/>
      <c r="L381"/>
      <c r="M381"/>
      <c r="N381"/>
      <c r="O381"/>
      <c r="P381"/>
      <c r="Q381"/>
      <c r="R381"/>
      <c r="S381"/>
      <c r="T381"/>
      <c r="U381"/>
      <c r="V381"/>
      <c r="W381"/>
      <c r="X381"/>
      <c r="Y381"/>
      <c r="Z381"/>
      <c r="AA381"/>
      <c r="AB381"/>
      <c r="AC381"/>
      <c r="AD381"/>
      <c r="AE381"/>
      <c r="AF381"/>
    </row>
    <row r="382" spans="1:32" s="6" customFormat="1" ht="12.75" customHeight="1" x14ac:dyDescent="0.25">
      <c r="A382"/>
      <c r="B382"/>
      <c r="C382"/>
      <c r="D382"/>
      <c r="E382"/>
      <c r="F382"/>
      <c r="G382"/>
      <c r="H382"/>
      <c r="I382"/>
      <c r="J382"/>
      <c r="K382"/>
      <c r="L382"/>
      <c r="M382"/>
      <c r="N382"/>
      <c r="O382"/>
      <c r="P382"/>
      <c r="Q382"/>
      <c r="R382"/>
      <c r="S382"/>
      <c r="T382"/>
      <c r="U382"/>
      <c r="V382"/>
      <c r="W382"/>
      <c r="X382"/>
      <c r="Y382"/>
      <c r="Z382"/>
      <c r="AA382"/>
      <c r="AB382"/>
      <c r="AC382"/>
      <c r="AD382"/>
      <c r="AE382"/>
      <c r="AF382"/>
    </row>
    <row r="383" spans="1:32" s="6" customFormat="1" ht="12.75" customHeight="1" x14ac:dyDescent="0.25">
      <c r="A383"/>
      <c r="B383"/>
      <c r="C383"/>
      <c r="D383"/>
      <c r="E383"/>
      <c r="F383"/>
      <c r="G383"/>
      <c r="H383"/>
      <c r="I383"/>
      <c r="J383"/>
      <c r="K383"/>
      <c r="L383"/>
      <c r="M383"/>
      <c r="N383"/>
      <c r="O383"/>
      <c r="P383"/>
      <c r="Q383"/>
      <c r="R383"/>
      <c r="S383"/>
      <c r="T383"/>
      <c r="U383"/>
      <c r="V383"/>
      <c r="W383"/>
      <c r="X383"/>
      <c r="Y383"/>
      <c r="Z383"/>
      <c r="AA383"/>
      <c r="AB383"/>
      <c r="AC383"/>
      <c r="AD383"/>
      <c r="AE383"/>
      <c r="AF383"/>
    </row>
    <row r="384" spans="1:32" s="6" customFormat="1" ht="12.75" customHeight="1" x14ac:dyDescent="0.25">
      <c r="A384"/>
      <c r="B384"/>
      <c r="C384"/>
      <c r="D384"/>
      <c r="E384"/>
      <c r="F384"/>
      <c r="G384"/>
      <c r="H384"/>
      <c r="I384"/>
      <c r="J384"/>
      <c r="K384"/>
      <c r="L384"/>
      <c r="M384"/>
      <c r="N384"/>
      <c r="O384"/>
      <c r="P384"/>
      <c r="Q384"/>
      <c r="R384"/>
      <c r="S384"/>
      <c r="T384"/>
      <c r="U384"/>
      <c r="V384"/>
      <c r="W384"/>
      <c r="X384"/>
      <c r="Y384"/>
      <c r="Z384"/>
      <c r="AA384"/>
      <c r="AB384"/>
      <c r="AC384"/>
      <c r="AD384"/>
      <c r="AE384"/>
      <c r="AF384"/>
    </row>
    <row r="385" spans="1:32" s="6" customFormat="1" ht="12.75" customHeight="1" x14ac:dyDescent="0.25">
      <c r="A385"/>
      <c r="B385"/>
      <c r="C385"/>
      <c r="D385"/>
      <c r="E385"/>
      <c r="F385"/>
      <c r="G385"/>
      <c r="H385"/>
      <c r="I385"/>
      <c r="J385"/>
      <c r="K385"/>
      <c r="L385"/>
      <c r="M385"/>
      <c r="N385"/>
      <c r="O385"/>
      <c r="P385"/>
      <c r="Q385"/>
      <c r="R385"/>
      <c r="S385"/>
      <c r="T385"/>
      <c r="U385"/>
      <c r="V385"/>
      <c r="W385"/>
      <c r="X385"/>
      <c r="Y385"/>
      <c r="Z385"/>
      <c r="AA385"/>
      <c r="AB385"/>
      <c r="AC385"/>
      <c r="AD385"/>
      <c r="AE385"/>
      <c r="AF385"/>
    </row>
    <row r="386" spans="1:32" s="6" customFormat="1" ht="12.75" customHeight="1" x14ac:dyDescent="0.25">
      <c r="A386"/>
      <c r="B386"/>
      <c r="C386"/>
      <c r="D386"/>
      <c r="E386"/>
      <c r="F386"/>
      <c r="G386"/>
      <c r="H386"/>
      <c r="I386"/>
      <c r="J386"/>
      <c r="K386"/>
      <c r="L386"/>
      <c r="M386"/>
      <c r="N386"/>
      <c r="O386"/>
      <c r="P386"/>
      <c r="Q386"/>
      <c r="R386"/>
      <c r="S386"/>
      <c r="T386"/>
      <c r="U386"/>
      <c r="V386"/>
      <c r="W386"/>
      <c r="X386"/>
      <c r="Y386"/>
      <c r="Z386"/>
      <c r="AA386"/>
      <c r="AB386"/>
      <c r="AC386"/>
      <c r="AD386"/>
      <c r="AE386"/>
      <c r="AF386"/>
    </row>
    <row r="387" spans="1:32" s="6" customFormat="1" ht="12.75" customHeight="1" x14ac:dyDescent="0.25">
      <c r="A387"/>
      <c r="B387"/>
      <c r="C387"/>
      <c r="D387"/>
      <c r="E387"/>
      <c r="F387"/>
      <c r="G387"/>
      <c r="H387"/>
      <c r="I387"/>
      <c r="J387"/>
      <c r="K387"/>
      <c r="L387"/>
      <c r="M387"/>
      <c r="N387"/>
      <c r="O387"/>
      <c r="P387"/>
      <c r="Q387"/>
      <c r="R387"/>
      <c r="S387"/>
      <c r="T387"/>
      <c r="U387"/>
      <c r="V387"/>
      <c r="W387"/>
      <c r="X387"/>
      <c r="Y387"/>
      <c r="Z387"/>
      <c r="AA387"/>
      <c r="AB387"/>
      <c r="AC387"/>
      <c r="AD387"/>
      <c r="AE387"/>
      <c r="AF387"/>
    </row>
    <row r="388" spans="1:32" s="6" customFormat="1" ht="12.75" customHeight="1" x14ac:dyDescent="0.25">
      <c r="A388"/>
      <c r="B388"/>
      <c r="C388"/>
      <c r="D388"/>
      <c r="E388"/>
      <c r="F388"/>
      <c r="G388"/>
      <c r="H388"/>
      <c r="I388"/>
      <c r="J388"/>
      <c r="K388"/>
      <c r="L388"/>
      <c r="M388"/>
      <c r="N388"/>
      <c r="O388"/>
      <c r="P388"/>
      <c r="Q388"/>
      <c r="R388"/>
      <c r="S388"/>
      <c r="T388"/>
      <c r="U388"/>
      <c r="V388"/>
      <c r="W388"/>
      <c r="X388"/>
      <c r="Y388"/>
      <c r="Z388"/>
      <c r="AA388"/>
      <c r="AB388"/>
      <c r="AC388"/>
      <c r="AD388"/>
      <c r="AE388"/>
      <c r="AF388"/>
    </row>
    <row r="389" spans="1:32" s="6" customFormat="1" ht="12.75" customHeight="1" x14ac:dyDescent="0.25">
      <c r="A389"/>
      <c r="B389"/>
      <c r="C389"/>
      <c r="D389"/>
      <c r="E389"/>
      <c r="F389"/>
      <c r="G389"/>
      <c r="H389"/>
      <c r="I389"/>
      <c r="J389"/>
      <c r="K389"/>
      <c r="L389"/>
      <c r="M389"/>
      <c r="N389"/>
      <c r="O389"/>
      <c r="P389"/>
      <c r="Q389"/>
      <c r="R389"/>
      <c r="S389"/>
      <c r="T389"/>
      <c r="U389"/>
      <c r="V389"/>
      <c r="W389"/>
      <c r="X389"/>
      <c r="Y389"/>
      <c r="Z389"/>
      <c r="AA389"/>
      <c r="AB389"/>
      <c r="AC389"/>
      <c r="AD389"/>
      <c r="AE389"/>
      <c r="AF389"/>
    </row>
    <row r="390" spans="1:32" s="6" customFormat="1" ht="12.75" customHeight="1" x14ac:dyDescent="0.25">
      <c r="A390"/>
      <c r="B390"/>
      <c r="C390"/>
      <c r="D390"/>
      <c r="E390"/>
      <c r="F390"/>
      <c r="G390"/>
      <c r="H390"/>
      <c r="I390"/>
      <c r="J390"/>
      <c r="K390"/>
      <c r="L390"/>
      <c r="M390"/>
      <c r="N390"/>
      <c r="O390"/>
      <c r="P390"/>
      <c r="Q390"/>
      <c r="R390"/>
      <c r="S390"/>
      <c r="T390"/>
      <c r="U390"/>
      <c r="V390"/>
      <c r="W390"/>
      <c r="X390"/>
      <c r="Y390"/>
      <c r="Z390"/>
      <c r="AA390"/>
      <c r="AB390"/>
      <c r="AC390"/>
      <c r="AD390"/>
      <c r="AE390"/>
      <c r="AF390"/>
    </row>
    <row r="391" spans="1:32" s="6" customFormat="1" ht="12.75" customHeight="1" x14ac:dyDescent="0.25">
      <c r="A391"/>
      <c r="B391"/>
      <c r="C391"/>
      <c r="D391"/>
      <c r="E391"/>
      <c r="F391"/>
      <c r="G391"/>
      <c r="H391"/>
      <c r="I391"/>
      <c r="J391"/>
      <c r="K391"/>
      <c r="L391"/>
      <c r="M391"/>
      <c r="N391"/>
      <c r="O391"/>
      <c r="P391"/>
      <c r="Q391"/>
      <c r="R391"/>
      <c r="S391"/>
      <c r="T391"/>
      <c r="U391"/>
      <c r="V391"/>
      <c r="W391"/>
      <c r="X391"/>
      <c r="Y391"/>
      <c r="Z391"/>
      <c r="AA391"/>
      <c r="AB391"/>
      <c r="AC391"/>
      <c r="AD391"/>
      <c r="AE391"/>
      <c r="AF391"/>
    </row>
    <row r="392" spans="1:32" s="6" customFormat="1" ht="12.75" customHeight="1" x14ac:dyDescent="0.25">
      <c r="A392"/>
      <c r="B392"/>
      <c r="C392"/>
      <c r="D392"/>
      <c r="E392"/>
      <c r="F392"/>
      <c r="G392"/>
      <c r="H392"/>
      <c r="I392"/>
      <c r="J392"/>
      <c r="K392"/>
      <c r="L392"/>
      <c r="M392"/>
      <c r="N392"/>
      <c r="O392"/>
      <c r="P392"/>
      <c r="Q392"/>
      <c r="R392"/>
      <c r="S392"/>
      <c r="T392"/>
      <c r="U392"/>
      <c r="V392"/>
      <c r="W392"/>
      <c r="X392"/>
      <c r="Y392"/>
      <c r="Z392"/>
      <c r="AA392"/>
      <c r="AB392"/>
      <c r="AC392"/>
      <c r="AD392"/>
      <c r="AE392"/>
      <c r="AF392"/>
    </row>
    <row r="393" spans="1:32" s="6" customFormat="1" ht="12.75" customHeight="1" x14ac:dyDescent="0.25">
      <c r="A393"/>
      <c r="B393"/>
      <c r="C393"/>
      <c r="D393"/>
      <c r="E393"/>
      <c r="F393"/>
      <c r="G393"/>
      <c r="H393"/>
      <c r="I393"/>
      <c r="J393"/>
      <c r="K393"/>
      <c r="L393"/>
      <c r="M393"/>
      <c r="N393"/>
      <c r="O393"/>
      <c r="P393"/>
      <c r="Q393"/>
      <c r="R393"/>
      <c r="S393"/>
      <c r="T393"/>
      <c r="U393"/>
      <c r="V393"/>
      <c r="W393"/>
      <c r="X393"/>
      <c r="Y393"/>
      <c r="Z393"/>
      <c r="AA393"/>
      <c r="AB393"/>
      <c r="AC393"/>
      <c r="AD393"/>
      <c r="AE393"/>
      <c r="AF393"/>
    </row>
    <row r="394" spans="1:32" s="6" customFormat="1" ht="12.75" customHeight="1" x14ac:dyDescent="0.25">
      <c r="A394"/>
      <c r="B394"/>
      <c r="C394"/>
      <c r="D394"/>
      <c r="E394"/>
      <c r="F394"/>
      <c r="G394"/>
      <c r="H394"/>
      <c r="I394"/>
      <c r="J394"/>
      <c r="K394"/>
      <c r="L394"/>
      <c r="M394"/>
      <c r="N394"/>
      <c r="O394"/>
      <c r="P394"/>
      <c r="Q394"/>
      <c r="R394"/>
      <c r="S394"/>
      <c r="T394"/>
      <c r="U394"/>
      <c r="V394"/>
      <c r="W394"/>
      <c r="X394"/>
      <c r="Y394"/>
      <c r="Z394"/>
      <c r="AA394"/>
      <c r="AB394"/>
      <c r="AC394"/>
      <c r="AD394"/>
      <c r="AE394"/>
      <c r="AF394"/>
    </row>
    <row r="395" spans="1:32" s="6" customFormat="1" ht="12.75" customHeight="1" x14ac:dyDescent="0.25">
      <c r="A395"/>
      <c r="B395"/>
      <c r="C395"/>
      <c r="D395"/>
      <c r="E395"/>
      <c r="F395"/>
      <c r="G395"/>
      <c r="H395"/>
      <c r="I395"/>
      <c r="J395"/>
      <c r="K395"/>
      <c r="L395"/>
      <c r="M395"/>
      <c r="N395"/>
      <c r="O395"/>
      <c r="P395"/>
      <c r="Q395"/>
      <c r="R395"/>
      <c r="S395"/>
      <c r="T395"/>
      <c r="U395"/>
      <c r="V395"/>
      <c r="W395"/>
      <c r="X395"/>
      <c r="Y395"/>
      <c r="Z395"/>
      <c r="AA395"/>
      <c r="AB395"/>
      <c r="AC395"/>
      <c r="AD395"/>
      <c r="AE395"/>
      <c r="AF395"/>
    </row>
    <row r="396" spans="1:32" s="6" customFormat="1" ht="12.75" customHeight="1" x14ac:dyDescent="0.25">
      <c r="A396"/>
      <c r="B396"/>
      <c r="C396"/>
      <c r="D396"/>
      <c r="E396"/>
      <c r="F396"/>
      <c r="G396"/>
      <c r="H396"/>
      <c r="I396"/>
      <c r="J396"/>
      <c r="K396"/>
      <c r="L396"/>
      <c r="M396"/>
      <c r="N396"/>
      <c r="O396"/>
      <c r="P396"/>
      <c r="Q396"/>
      <c r="R396"/>
      <c r="S396"/>
      <c r="T396"/>
      <c r="U396"/>
      <c r="V396"/>
      <c r="W396"/>
      <c r="X396"/>
      <c r="Y396"/>
      <c r="Z396"/>
      <c r="AA396"/>
      <c r="AB396"/>
      <c r="AC396"/>
      <c r="AD396"/>
      <c r="AE396"/>
      <c r="AF396"/>
    </row>
    <row r="397" spans="1:32" s="6" customFormat="1" ht="12.75" customHeight="1" x14ac:dyDescent="0.25">
      <c r="A397"/>
      <c r="B397"/>
      <c r="C397"/>
      <c r="D397"/>
      <c r="E397"/>
      <c r="F397"/>
      <c r="G397"/>
      <c r="H397"/>
      <c r="I397"/>
      <c r="J397"/>
      <c r="K397"/>
      <c r="L397"/>
      <c r="M397"/>
      <c r="N397"/>
      <c r="O397"/>
      <c r="P397"/>
      <c r="Q397"/>
      <c r="R397"/>
      <c r="S397"/>
      <c r="T397"/>
      <c r="U397"/>
      <c r="V397"/>
      <c r="W397"/>
      <c r="X397"/>
      <c r="Y397"/>
      <c r="Z397"/>
      <c r="AA397"/>
      <c r="AB397"/>
      <c r="AC397"/>
      <c r="AD397"/>
      <c r="AE397"/>
      <c r="AF397"/>
    </row>
    <row r="398" spans="1:32" s="6" customFormat="1" ht="12.75" customHeight="1" x14ac:dyDescent="0.25">
      <c r="A398"/>
      <c r="B398"/>
      <c r="C398"/>
      <c r="D398"/>
      <c r="E398"/>
      <c r="F398"/>
      <c r="G398"/>
      <c r="H398"/>
      <c r="I398"/>
      <c r="J398"/>
      <c r="K398"/>
      <c r="L398"/>
      <c r="M398"/>
      <c r="N398"/>
      <c r="O398"/>
      <c r="P398"/>
      <c r="Q398"/>
      <c r="R398"/>
      <c r="S398"/>
      <c r="T398"/>
      <c r="U398"/>
      <c r="V398"/>
      <c r="W398"/>
      <c r="X398"/>
      <c r="Y398"/>
      <c r="Z398"/>
      <c r="AA398"/>
      <c r="AB398"/>
      <c r="AC398"/>
      <c r="AD398"/>
      <c r="AE398"/>
      <c r="AF398"/>
    </row>
    <row r="399" spans="1:32" s="6" customFormat="1" ht="12.75" customHeight="1" x14ac:dyDescent="0.25">
      <c r="A399"/>
      <c r="B399"/>
      <c r="C399"/>
      <c r="D399"/>
      <c r="E399"/>
      <c r="F399"/>
      <c r="G399"/>
      <c r="H399"/>
      <c r="I399"/>
      <c r="J399"/>
      <c r="K399"/>
      <c r="L399"/>
      <c r="M399"/>
      <c r="N399"/>
      <c r="O399"/>
      <c r="P399"/>
      <c r="Q399"/>
      <c r="R399"/>
      <c r="S399"/>
      <c r="T399"/>
      <c r="U399"/>
      <c r="V399"/>
      <c r="W399"/>
      <c r="X399"/>
      <c r="Y399"/>
      <c r="Z399"/>
      <c r="AA399"/>
      <c r="AB399"/>
      <c r="AC399"/>
      <c r="AD399"/>
      <c r="AE399"/>
      <c r="AF399"/>
    </row>
    <row r="400" spans="1:32" s="6" customFormat="1" ht="12.75" customHeight="1" x14ac:dyDescent="0.25">
      <c r="A400"/>
      <c r="B400"/>
      <c r="C400"/>
      <c r="D400"/>
      <c r="E400"/>
      <c r="F400"/>
      <c r="G400"/>
      <c r="H400"/>
      <c r="I400"/>
      <c r="J400"/>
      <c r="K400"/>
      <c r="L400"/>
      <c r="M400"/>
      <c r="N400"/>
      <c r="O400"/>
      <c r="P400"/>
      <c r="Q400"/>
      <c r="R400"/>
      <c r="S400"/>
      <c r="T400"/>
      <c r="U400"/>
      <c r="V400"/>
      <c r="W400"/>
      <c r="X400"/>
      <c r="Y400"/>
      <c r="Z400"/>
      <c r="AA400"/>
      <c r="AB400"/>
      <c r="AC400"/>
      <c r="AD400"/>
      <c r="AE400"/>
      <c r="AF400"/>
    </row>
    <row r="401" spans="1:32" s="6" customFormat="1" ht="12.75" customHeight="1" x14ac:dyDescent="0.25">
      <c r="A401"/>
      <c r="B401"/>
      <c r="C401"/>
      <c r="D401"/>
      <c r="E401"/>
      <c r="F401"/>
      <c r="G401"/>
      <c r="H401"/>
      <c r="I401"/>
      <c r="J401"/>
      <c r="K401"/>
      <c r="L401"/>
      <c r="M401"/>
      <c r="N401"/>
      <c r="O401"/>
      <c r="P401"/>
      <c r="Q401"/>
      <c r="R401"/>
      <c r="S401"/>
      <c r="T401"/>
      <c r="U401"/>
      <c r="V401"/>
      <c r="W401"/>
      <c r="X401"/>
      <c r="Y401"/>
      <c r="Z401"/>
      <c r="AA401"/>
      <c r="AB401"/>
      <c r="AC401"/>
      <c r="AD401"/>
      <c r="AE401"/>
      <c r="AF401"/>
    </row>
    <row r="402" spans="1:32" s="6" customFormat="1" ht="12.75" customHeight="1" x14ac:dyDescent="0.25">
      <c r="A402"/>
      <c r="B402"/>
      <c r="C402"/>
      <c r="D402"/>
      <c r="E402"/>
      <c r="F402"/>
      <c r="G402"/>
      <c r="H402"/>
      <c r="I402"/>
      <c r="J402"/>
      <c r="K402"/>
      <c r="L402"/>
      <c r="M402"/>
      <c r="N402"/>
      <c r="O402"/>
      <c r="P402"/>
      <c r="Q402"/>
      <c r="R402"/>
      <c r="S402"/>
      <c r="T402"/>
      <c r="U402"/>
      <c r="V402"/>
      <c r="W402"/>
      <c r="X402"/>
      <c r="Y402"/>
      <c r="Z402"/>
      <c r="AA402"/>
      <c r="AB402"/>
      <c r="AC402"/>
      <c r="AD402"/>
      <c r="AE402"/>
      <c r="AF402"/>
    </row>
    <row r="403" spans="1:32" s="6" customFormat="1" ht="12.75" customHeight="1" x14ac:dyDescent="0.25">
      <c r="A403"/>
      <c r="B403"/>
      <c r="C403"/>
      <c r="D403"/>
      <c r="E403"/>
      <c r="F403"/>
      <c r="G403"/>
      <c r="H403"/>
      <c r="I403"/>
      <c r="J403"/>
      <c r="K403"/>
      <c r="L403"/>
      <c r="M403"/>
      <c r="N403"/>
      <c r="O403"/>
      <c r="P403"/>
      <c r="Q403"/>
      <c r="R403"/>
      <c r="S403"/>
      <c r="T403"/>
      <c r="U403"/>
      <c r="V403"/>
      <c r="W403"/>
      <c r="X403"/>
      <c r="Y403"/>
      <c r="Z403"/>
      <c r="AA403"/>
      <c r="AB403"/>
      <c r="AC403"/>
      <c r="AD403"/>
      <c r="AE403"/>
      <c r="AF403"/>
    </row>
    <row r="404" spans="1:32" s="6" customFormat="1" ht="12.75" customHeight="1" x14ac:dyDescent="0.25">
      <c r="A404"/>
      <c r="B404"/>
      <c r="C404"/>
      <c r="D404"/>
      <c r="E404"/>
      <c r="F404"/>
      <c r="G404"/>
      <c r="H404"/>
      <c r="I404"/>
      <c r="J404"/>
      <c r="K404"/>
      <c r="L404"/>
      <c r="M404"/>
      <c r="N404"/>
      <c r="O404"/>
      <c r="P404"/>
      <c r="Q404"/>
      <c r="R404"/>
      <c r="S404"/>
      <c r="T404"/>
      <c r="U404"/>
      <c r="V404"/>
      <c r="W404"/>
      <c r="X404"/>
      <c r="Y404"/>
      <c r="Z404"/>
      <c r="AA404"/>
      <c r="AB404"/>
      <c r="AC404"/>
      <c r="AD404"/>
      <c r="AE404"/>
      <c r="AF404"/>
    </row>
    <row r="405" spans="1:32" s="6" customFormat="1" ht="12.75" customHeight="1" x14ac:dyDescent="0.25">
      <c r="A405"/>
      <c r="B405"/>
      <c r="C405"/>
      <c r="D405"/>
      <c r="E405"/>
      <c r="F405"/>
      <c r="G405"/>
      <c r="H405"/>
      <c r="I405"/>
      <c r="J405"/>
      <c r="K405"/>
      <c r="L405"/>
      <c r="M405"/>
      <c r="N405"/>
      <c r="O405"/>
      <c r="P405"/>
      <c r="Q405"/>
      <c r="R405"/>
      <c r="S405"/>
      <c r="T405"/>
      <c r="U405"/>
      <c r="V405"/>
      <c r="W405"/>
      <c r="X405"/>
      <c r="Y405"/>
      <c r="Z405"/>
      <c r="AA405"/>
      <c r="AB405"/>
      <c r="AC405"/>
      <c r="AD405"/>
      <c r="AE405"/>
      <c r="AF405"/>
    </row>
    <row r="406" spans="1:32" s="6" customFormat="1" ht="12.75" customHeight="1" x14ac:dyDescent="0.25">
      <c r="A406"/>
      <c r="B406"/>
      <c r="C406"/>
      <c r="D406"/>
      <c r="E406"/>
      <c r="F406"/>
      <c r="G406"/>
      <c r="H406"/>
      <c r="I406"/>
      <c r="J406"/>
      <c r="K406"/>
      <c r="L406"/>
      <c r="M406"/>
      <c r="N406"/>
      <c r="O406"/>
      <c r="P406"/>
      <c r="Q406"/>
      <c r="R406"/>
      <c r="S406"/>
      <c r="T406"/>
      <c r="U406"/>
      <c r="V406"/>
      <c r="W406"/>
      <c r="X406"/>
      <c r="Y406"/>
      <c r="Z406"/>
      <c r="AA406"/>
      <c r="AB406"/>
      <c r="AC406"/>
      <c r="AD406"/>
      <c r="AE406"/>
      <c r="AF406"/>
    </row>
    <row r="407" spans="1:32" s="6" customFormat="1" ht="12.75" customHeight="1" x14ac:dyDescent="0.25">
      <c r="A407"/>
      <c r="B407"/>
      <c r="C407"/>
      <c r="D407"/>
      <c r="E407"/>
      <c r="F407"/>
      <c r="G407"/>
      <c r="H407"/>
      <c r="I407"/>
      <c r="J407"/>
      <c r="K407"/>
      <c r="L407"/>
      <c r="M407"/>
      <c r="N407"/>
      <c r="O407"/>
      <c r="P407"/>
      <c r="Q407"/>
      <c r="R407"/>
      <c r="S407"/>
      <c r="T407"/>
      <c r="U407"/>
      <c r="V407"/>
      <c r="W407"/>
      <c r="X407"/>
      <c r="Y407"/>
      <c r="Z407"/>
      <c r="AA407"/>
      <c r="AB407"/>
      <c r="AC407"/>
      <c r="AD407"/>
      <c r="AE407"/>
      <c r="AF407"/>
    </row>
    <row r="408" spans="1:32" s="6" customFormat="1" ht="12.75" customHeight="1" x14ac:dyDescent="0.25">
      <c r="A408"/>
      <c r="B408"/>
      <c r="C408"/>
      <c r="D408"/>
      <c r="E408"/>
      <c r="F408"/>
      <c r="G408"/>
      <c r="H408"/>
      <c r="I408"/>
      <c r="J408"/>
      <c r="K408"/>
      <c r="L408"/>
      <c r="M408"/>
      <c r="N408"/>
      <c r="O408"/>
      <c r="P408"/>
      <c r="Q408"/>
      <c r="R408"/>
      <c r="S408"/>
      <c r="T408"/>
      <c r="U408"/>
      <c r="V408"/>
      <c r="W408"/>
      <c r="X408"/>
      <c r="Y408"/>
      <c r="Z408"/>
      <c r="AA408"/>
      <c r="AB408"/>
      <c r="AC408"/>
      <c r="AD408"/>
      <c r="AE408"/>
      <c r="AF408"/>
    </row>
    <row r="409" spans="1:32" s="6" customFormat="1" ht="12.75" customHeight="1" x14ac:dyDescent="0.25">
      <c r="A409"/>
      <c r="B409"/>
      <c r="C409"/>
      <c r="D409"/>
      <c r="E409"/>
      <c r="F409"/>
      <c r="G409"/>
      <c r="H409"/>
      <c r="I409"/>
      <c r="J409"/>
      <c r="K409"/>
      <c r="L409"/>
      <c r="M409"/>
      <c r="N409"/>
      <c r="O409"/>
      <c r="P409"/>
      <c r="Q409"/>
      <c r="R409"/>
      <c r="S409"/>
      <c r="T409"/>
      <c r="U409"/>
      <c r="V409"/>
      <c r="W409"/>
      <c r="X409"/>
      <c r="Y409"/>
      <c r="Z409"/>
      <c r="AA409"/>
      <c r="AB409"/>
      <c r="AC409"/>
      <c r="AD409"/>
      <c r="AE409"/>
      <c r="AF409"/>
    </row>
    <row r="410" spans="1:32" s="6" customFormat="1" ht="12.75" customHeight="1" x14ac:dyDescent="0.25">
      <c r="A410"/>
      <c r="B410"/>
      <c r="C410"/>
      <c r="D410"/>
      <c r="E410"/>
      <c r="F410"/>
      <c r="G410"/>
      <c r="H410"/>
      <c r="I410"/>
      <c r="J410"/>
      <c r="K410"/>
      <c r="L410"/>
      <c r="M410"/>
      <c r="N410"/>
      <c r="O410"/>
      <c r="P410"/>
      <c r="Q410"/>
      <c r="R410"/>
      <c r="S410"/>
      <c r="T410"/>
      <c r="U410"/>
      <c r="V410"/>
      <c r="W410"/>
      <c r="X410"/>
      <c r="Y410"/>
      <c r="Z410"/>
      <c r="AA410"/>
      <c r="AB410"/>
      <c r="AC410"/>
      <c r="AD410"/>
      <c r="AE410"/>
      <c r="AF410"/>
    </row>
    <row r="411" spans="1:32" s="6" customFormat="1" ht="12.75" customHeight="1" x14ac:dyDescent="0.25">
      <c r="A411"/>
      <c r="B411"/>
      <c r="C411"/>
      <c r="D411"/>
      <c r="E411"/>
      <c r="F411"/>
      <c r="G411"/>
      <c r="H411"/>
      <c r="I411"/>
      <c r="J411"/>
      <c r="K411"/>
      <c r="L411"/>
      <c r="M411"/>
      <c r="N411"/>
      <c r="O411"/>
      <c r="P411"/>
      <c r="Q411"/>
      <c r="R411"/>
      <c r="S411"/>
      <c r="T411"/>
      <c r="U411"/>
      <c r="V411"/>
      <c r="W411"/>
      <c r="X411"/>
      <c r="Y411"/>
      <c r="Z411"/>
      <c r="AA411"/>
      <c r="AB411"/>
      <c r="AC411"/>
      <c r="AD411"/>
      <c r="AE411"/>
      <c r="AF411"/>
    </row>
    <row r="412" spans="1:32" s="6" customFormat="1" ht="12.75" customHeight="1" x14ac:dyDescent="0.25">
      <c r="A412"/>
      <c r="B412"/>
      <c r="C412"/>
      <c r="D412"/>
      <c r="E412"/>
      <c r="F412"/>
      <c r="G412"/>
      <c r="H412"/>
      <c r="I412"/>
      <c r="J412"/>
      <c r="K412"/>
      <c r="L412"/>
      <c r="M412"/>
      <c r="N412"/>
      <c r="O412"/>
      <c r="P412"/>
      <c r="Q412"/>
      <c r="R412"/>
      <c r="S412"/>
      <c r="T412"/>
      <c r="U412"/>
      <c r="V412"/>
      <c r="W412"/>
      <c r="X412"/>
      <c r="Y412"/>
      <c r="Z412"/>
      <c r="AA412"/>
      <c r="AB412"/>
      <c r="AC412"/>
      <c r="AD412"/>
      <c r="AE412"/>
      <c r="AF412"/>
    </row>
    <row r="413" spans="1:32" s="6" customFormat="1" ht="12.75" customHeight="1" x14ac:dyDescent="0.25">
      <c r="A413"/>
      <c r="B413"/>
      <c r="C413"/>
      <c r="D413"/>
      <c r="E413"/>
      <c r="F413"/>
      <c r="G413"/>
      <c r="H413"/>
      <c r="I413"/>
      <c r="J413"/>
      <c r="K413"/>
      <c r="L413"/>
      <c r="M413"/>
      <c r="N413"/>
      <c r="O413"/>
      <c r="P413"/>
      <c r="Q413"/>
      <c r="R413"/>
      <c r="S413"/>
      <c r="T413"/>
      <c r="U413"/>
      <c r="V413"/>
      <c r="W413"/>
      <c r="X413"/>
      <c r="Y413"/>
      <c r="Z413"/>
      <c r="AA413"/>
      <c r="AB413"/>
      <c r="AC413"/>
      <c r="AD413"/>
      <c r="AE413"/>
      <c r="AF413"/>
    </row>
    <row r="414" spans="1:32" s="6" customFormat="1" ht="12.75" customHeight="1" x14ac:dyDescent="0.25">
      <c r="A414"/>
      <c r="B414"/>
      <c r="C414"/>
      <c r="D414"/>
      <c r="E414"/>
      <c r="F414"/>
      <c r="G414"/>
      <c r="H414"/>
      <c r="I414"/>
      <c r="J414"/>
      <c r="K414"/>
      <c r="L414"/>
      <c r="M414"/>
      <c r="N414"/>
      <c r="O414"/>
      <c r="P414"/>
      <c r="Q414"/>
      <c r="R414"/>
      <c r="S414"/>
      <c r="T414"/>
      <c r="U414"/>
      <c r="V414"/>
      <c r="W414"/>
      <c r="X414"/>
      <c r="Y414"/>
      <c r="Z414"/>
      <c r="AA414"/>
      <c r="AB414"/>
      <c r="AC414"/>
      <c r="AD414"/>
      <c r="AE414"/>
      <c r="AF414"/>
    </row>
    <row r="415" spans="1:32" s="6" customFormat="1" ht="12.75" customHeight="1" x14ac:dyDescent="0.25">
      <c r="A415"/>
      <c r="B415"/>
      <c r="C415"/>
      <c r="D415"/>
      <c r="E415"/>
      <c r="F415"/>
      <c r="G415"/>
      <c r="H415"/>
      <c r="I415"/>
      <c r="J415"/>
      <c r="K415"/>
      <c r="L415"/>
      <c r="M415"/>
      <c r="N415"/>
      <c r="O415"/>
      <c r="P415"/>
      <c r="Q415"/>
      <c r="R415"/>
      <c r="S415"/>
      <c r="T415"/>
      <c r="U415"/>
      <c r="V415"/>
      <c r="W415"/>
      <c r="X415"/>
      <c r="Y415"/>
      <c r="Z415"/>
      <c r="AA415"/>
      <c r="AB415"/>
      <c r="AC415"/>
      <c r="AD415"/>
      <c r="AE415"/>
      <c r="AF415"/>
    </row>
    <row r="416" spans="1:32" s="6" customFormat="1" ht="12.75" customHeight="1" x14ac:dyDescent="0.25">
      <c r="A416"/>
      <c r="B416"/>
      <c r="C416"/>
      <c r="D416"/>
      <c r="E416"/>
      <c r="F416"/>
      <c r="G416"/>
      <c r="H416"/>
      <c r="I416"/>
      <c r="J416"/>
      <c r="K416"/>
      <c r="L416"/>
      <c r="M416"/>
      <c r="N416"/>
      <c r="O416"/>
      <c r="P416"/>
      <c r="Q416"/>
      <c r="R416"/>
      <c r="S416"/>
      <c r="T416"/>
      <c r="U416"/>
      <c r="V416"/>
      <c r="W416"/>
      <c r="X416"/>
      <c r="Y416"/>
      <c r="Z416"/>
      <c r="AA416"/>
      <c r="AB416"/>
      <c r="AC416"/>
      <c r="AD416"/>
      <c r="AE416"/>
      <c r="AF416"/>
    </row>
    <row r="417" spans="1:32" s="6" customFormat="1" ht="12.75" customHeight="1" x14ac:dyDescent="0.25">
      <c r="A417"/>
      <c r="B417"/>
      <c r="C417"/>
      <c r="D417"/>
      <c r="E417"/>
      <c r="F417"/>
      <c r="G417"/>
      <c r="H417"/>
      <c r="I417"/>
      <c r="J417"/>
      <c r="K417"/>
      <c r="L417"/>
      <c r="M417"/>
      <c r="N417"/>
      <c r="O417"/>
      <c r="P417"/>
      <c r="Q417"/>
      <c r="R417"/>
      <c r="S417"/>
      <c r="T417"/>
      <c r="U417"/>
      <c r="V417"/>
      <c r="W417"/>
      <c r="X417"/>
      <c r="Y417"/>
      <c r="Z417"/>
      <c r="AA417"/>
      <c r="AB417"/>
      <c r="AC417"/>
      <c r="AD417"/>
      <c r="AE417"/>
      <c r="AF417"/>
    </row>
    <row r="418" spans="1:32" s="6" customFormat="1" ht="12.75" customHeight="1" x14ac:dyDescent="0.25">
      <c r="A418"/>
      <c r="B418"/>
      <c r="C418"/>
      <c r="D418"/>
      <c r="E418"/>
      <c r="F418"/>
      <c r="G418"/>
      <c r="H418"/>
      <c r="I418"/>
      <c r="J418"/>
      <c r="K418"/>
      <c r="L418"/>
      <c r="M418"/>
      <c r="N418"/>
      <c r="O418"/>
      <c r="P418"/>
      <c r="Q418"/>
      <c r="R418"/>
      <c r="S418"/>
      <c r="T418"/>
      <c r="U418"/>
      <c r="V418"/>
      <c r="W418"/>
      <c r="X418"/>
      <c r="Y418"/>
      <c r="Z418"/>
      <c r="AA418"/>
      <c r="AB418"/>
      <c r="AC418"/>
      <c r="AD418"/>
      <c r="AE418"/>
      <c r="AF418"/>
    </row>
    <row r="419" spans="1:32" s="6" customFormat="1" ht="12.75" customHeight="1" x14ac:dyDescent="0.25">
      <c r="A419"/>
      <c r="B419"/>
      <c r="C419"/>
      <c r="D419"/>
      <c r="E419"/>
      <c r="F419"/>
      <c r="G419"/>
      <c r="H419"/>
      <c r="I419"/>
      <c r="J419"/>
      <c r="K419"/>
      <c r="L419"/>
      <c r="M419"/>
      <c r="N419"/>
      <c r="O419"/>
      <c r="P419"/>
      <c r="Q419"/>
      <c r="R419"/>
      <c r="S419"/>
      <c r="T419"/>
      <c r="U419"/>
      <c r="V419"/>
      <c r="W419"/>
      <c r="X419"/>
      <c r="Y419"/>
      <c r="Z419"/>
      <c r="AA419"/>
      <c r="AB419"/>
      <c r="AC419"/>
      <c r="AD419"/>
      <c r="AE419"/>
      <c r="AF419"/>
    </row>
    <row r="420" spans="1:32" s="6" customFormat="1" ht="12.75" customHeight="1" x14ac:dyDescent="0.25">
      <c r="A420"/>
      <c r="B420"/>
      <c r="C420"/>
      <c r="D420"/>
      <c r="E420"/>
      <c r="F420"/>
      <c r="G420"/>
      <c r="H420"/>
      <c r="I420"/>
      <c r="J420"/>
      <c r="K420"/>
      <c r="L420"/>
      <c r="M420"/>
      <c r="N420"/>
      <c r="O420"/>
      <c r="P420"/>
      <c r="Q420"/>
      <c r="R420"/>
      <c r="S420"/>
      <c r="T420"/>
      <c r="U420"/>
      <c r="V420"/>
      <c r="W420"/>
      <c r="X420"/>
      <c r="Y420"/>
      <c r="Z420"/>
      <c r="AA420"/>
      <c r="AB420"/>
      <c r="AC420"/>
      <c r="AD420"/>
      <c r="AE420"/>
      <c r="AF420"/>
    </row>
    <row r="421" spans="1:32" s="6" customFormat="1" ht="12.75" customHeight="1" x14ac:dyDescent="0.25">
      <c r="A421"/>
      <c r="B421"/>
      <c r="C421"/>
      <c r="D421"/>
      <c r="E421"/>
      <c r="F421"/>
      <c r="G421"/>
      <c r="H421"/>
      <c r="I421"/>
      <c r="J421"/>
      <c r="K421"/>
      <c r="L421"/>
      <c r="M421"/>
      <c r="N421"/>
      <c r="O421"/>
      <c r="P421"/>
      <c r="Q421"/>
      <c r="R421"/>
      <c r="S421"/>
      <c r="T421"/>
      <c r="U421"/>
      <c r="V421"/>
      <c r="W421"/>
      <c r="X421"/>
      <c r="Y421"/>
      <c r="Z421"/>
      <c r="AA421"/>
      <c r="AB421"/>
      <c r="AC421"/>
      <c r="AD421"/>
      <c r="AE421"/>
      <c r="AF421"/>
    </row>
    <row r="422" spans="1:32" s="6" customFormat="1" ht="12.75" customHeight="1" x14ac:dyDescent="0.25">
      <c r="A422"/>
      <c r="B422"/>
      <c r="C422"/>
      <c r="D422"/>
      <c r="E422"/>
      <c r="F422"/>
      <c r="G422"/>
      <c r="H422"/>
      <c r="I422"/>
      <c r="J422"/>
      <c r="K422"/>
      <c r="L422"/>
      <c r="M422"/>
      <c r="N422"/>
      <c r="O422"/>
      <c r="P422"/>
      <c r="Q422"/>
      <c r="R422"/>
      <c r="S422"/>
      <c r="T422"/>
      <c r="U422"/>
      <c r="V422"/>
      <c r="W422"/>
      <c r="X422"/>
      <c r="Y422"/>
      <c r="Z422"/>
      <c r="AA422"/>
      <c r="AB422"/>
      <c r="AC422"/>
      <c r="AD422"/>
      <c r="AE422"/>
      <c r="AF422"/>
    </row>
    <row r="423" spans="1:32" s="6" customFormat="1" ht="12.75" customHeight="1" x14ac:dyDescent="0.25">
      <c r="A423"/>
      <c r="B423"/>
      <c r="C423"/>
      <c r="D423"/>
      <c r="E423"/>
      <c r="F423"/>
      <c r="G423"/>
      <c r="H423"/>
      <c r="I423"/>
      <c r="J423"/>
      <c r="K423"/>
      <c r="L423"/>
      <c r="M423"/>
      <c r="N423"/>
      <c r="O423"/>
      <c r="P423"/>
      <c r="Q423"/>
      <c r="R423"/>
      <c r="S423"/>
      <c r="T423"/>
      <c r="U423"/>
      <c r="V423"/>
      <c r="W423"/>
      <c r="X423"/>
      <c r="Y423"/>
      <c r="Z423"/>
      <c r="AA423"/>
      <c r="AB423"/>
      <c r="AC423"/>
      <c r="AD423"/>
      <c r="AE423"/>
      <c r="AF423"/>
    </row>
    <row r="424" spans="1:32" s="6" customFormat="1" ht="12.75" customHeight="1" x14ac:dyDescent="0.25">
      <c r="A424"/>
      <c r="B424"/>
      <c r="C424"/>
      <c r="D424"/>
      <c r="E424"/>
      <c r="F424"/>
      <c r="G424"/>
      <c r="H424"/>
      <c r="I424"/>
      <c r="J424"/>
      <c r="K424"/>
      <c r="L424"/>
      <c r="M424"/>
      <c r="N424"/>
      <c r="O424"/>
      <c r="P424"/>
      <c r="Q424"/>
      <c r="R424"/>
      <c r="S424"/>
      <c r="T424"/>
      <c r="U424"/>
      <c r="V424"/>
      <c r="W424"/>
      <c r="X424"/>
      <c r="Y424"/>
      <c r="Z424"/>
      <c r="AA424"/>
      <c r="AB424"/>
      <c r="AC424"/>
      <c r="AD424"/>
      <c r="AE424"/>
      <c r="AF424"/>
    </row>
    <row r="425" spans="1:32" s="6" customFormat="1" ht="12.75" customHeight="1" x14ac:dyDescent="0.25">
      <c r="A425"/>
      <c r="B425"/>
      <c r="C425"/>
      <c r="D425"/>
      <c r="E425"/>
      <c r="F425"/>
      <c r="G425"/>
      <c r="H425"/>
      <c r="I425"/>
      <c r="J425"/>
      <c r="K425"/>
      <c r="L425"/>
      <c r="M425"/>
      <c r="N425"/>
      <c r="O425"/>
      <c r="P425"/>
      <c r="Q425"/>
      <c r="R425"/>
      <c r="S425"/>
      <c r="T425"/>
      <c r="U425"/>
      <c r="V425"/>
      <c r="W425"/>
      <c r="X425"/>
      <c r="Y425"/>
      <c r="Z425"/>
      <c r="AA425"/>
      <c r="AB425"/>
      <c r="AC425"/>
      <c r="AD425"/>
      <c r="AE425"/>
      <c r="AF425"/>
    </row>
    <row r="426" spans="1:32" s="6" customFormat="1" ht="12.75" customHeight="1" x14ac:dyDescent="0.25">
      <c r="A426"/>
      <c r="B426"/>
      <c r="C426"/>
      <c r="D426"/>
      <c r="E426"/>
      <c r="F426"/>
      <c r="G426"/>
      <c r="H426"/>
      <c r="I426"/>
      <c r="J426"/>
      <c r="K426"/>
      <c r="L426"/>
      <c r="M426"/>
      <c r="N426"/>
      <c r="O426"/>
      <c r="P426"/>
      <c r="Q426"/>
      <c r="R426"/>
      <c r="S426"/>
      <c r="T426"/>
      <c r="U426"/>
      <c r="V426"/>
      <c r="W426"/>
      <c r="X426"/>
      <c r="Y426"/>
      <c r="Z426"/>
      <c r="AA426"/>
      <c r="AB426"/>
      <c r="AC426"/>
      <c r="AD426"/>
      <c r="AE426"/>
      <c r="AF426"/>
    </row>
    <row r="427" spans="1:32" s="6" customFormat="1" ht="12.75" customHeight="1" x14ac:dyDescent="0.25">
      <c r="A427"/>
      <c r="B427"/>
      <c r="C427"/>
      <c r="D427"/>
      <c r="E427"/>
      <c r="F427"/>
      <c r="G427"/>
      <c r="H427"/>
      <c r="I427"/>
      <c r="J427"/>
      <c r="K427"/>
      <c r="L427"/>
      <c r="M427"/>
      <c r="N427"/>
      <c r="O427"/>
      <c r="P427"/>
      <c r="Q427"/>
      <c r="R427"/>
      <c r="S427"/>
      <c r="T427"/>
      <c r="U427"/>
      <c r="V427"/>
      <c r="W427"/>
      <c r="X427"/>
      <c r="Y427"/>
      <c r="Z427"/>
      <c r="AA427"/>
      <c r="AB427"/>
      <c r="AC427"/>
      <c r="AD427"/>
      <c r="AE427"/>
      <c r="AF427"/>
    </row>
    <row r="428" spans="1:32" s="6" customFormat="1" ht="12.75" customHeight="1" x14ac:dyDescent="0.25">
      <c r="A428"/>
      <c r="B428"/>
      <c r="C428"/>
      <c r="D428"/>
      <c r="E428"/>
      <c r="F428"/>
      <c r="G428"/>
      <c r="H428"/>
      <c r="I428"/>
      <c r="J428"/>
      <c r="K428"/>
      <c r="L428"/>
      <c r="M428"/>
      <c r="N428"/>
      <c r="O428"/>
      <c r="P428"/>
      <c r="Q428"/>
      <c r="R428"/>
      <c r="S428"/>
      <c r="T428"/>
      <c r="U428"/>
      <c r="V428"/>
      <c r="W428"/>
      <c r="X428"/>
      <c r="Y428"/>
      <c r="Z428"/>
      <c r="AA428"/>
      <c r="AB428"/>
      <c r="AC428"/>
      <c r="AD428"/>
      <c r="AE428"/>
      <c r="AF428"/>
    </row>
    <row r="429" spans="1:32" s="6" customFormat="1" ht="12.75" customHeight="1" x14ac:dyDescent="0.25">
      <c r="A429"/>
      <c r="B429"/>
      <c r="C429"/>
      <c r="D429"/>
      <c r="E429"/>
      <c r="F429"/>
      <c r="G429"/>
      <c r="H429"/>
      <c r="I429"/>
      <c r="J429"/>
      <c r="K429"/>
      <c r="L429"/>
      <c r="M429"/>
      <c r="N429"/>
      <c r="O429"/>
      <c r="P429"/>
      <c r="Q429"/>
      <c r="R429"/>
      <c r="S429"/>
      <c r="T429"/>
      <c r="U429"/>
      <c r="V429"/>
      <c r="W429"/>
      <c r="X429"/>
      <c r="Y429"/>
      <c r="Z429"/>
      <c r="AA429"/>
      <c r="AB429"/>
      <c r="AC429"/>
      <c r="AD429"/>
      <c r="AE429"/>
      <c r="AF429"/>
    </row>
    <row r="430" spans="1:32" s="6" customFormat="1" ht="12.75" customHeight="1" x14ac:dyDescent="0.25">
      <c r="A430"/>
      <c r="B430"/>
      <c r="C430"/>
      <c r="D430"/>
      <c r="E430"/>
      <c r="F430"/>
      <c r="G430"/>
      <c r="H430"/>
      <c r="I430"/>
      <c r="J430"/>
      <c r="K430"/>
      <c r="L430"/>
      <c r="M430"/>
      <c r="N430"/>
      <c r="O430"/>
      <c r="P430"/>
      <c r="Q430"/>
      <c r="R430"/>
      <c r="S430"/>
      <c r="T430"/>
      <c r="U430"/>
      <c r="V430"/>
      <c r="W430"/>
      <c r="X430"/>
      <c r="Y430"/>
      <c r="Z430"/>
      <c r="AA430"/>
      <c r="AB430"/>
      <c r="AC430"/>
      <c r="AD430"/>
      <c r="AE430"/>
      <c r="AF430"/>
    </row>
    <row r="431" spans="1:32" s="6" customFormat="1" ht="12.75" customHeight="1" x14ac:dyDescent="0.25">
      <c r="A431"/>
      <c r="B431"/>
      <c r="C431"/>
      <c r="D431"/>
      <c r="E431"/>
      <c r="F431"/>
      <c r="G431"/>
      <c r="H431"/>
      <c r="I431"/>
      <c r="J431"/>
      <c r="K431"/>
      <c r="L431"/>
      <c r="M431"/>
      <c r="N431"/>
      <c r="O431"/>
      <c r="P431"/>
      <c r="Q431"/>
      <c r="R431"/>
      <c r="S431"/>
      <c r="T431"/>
      <c r="U431"/>
      <c r="V431"/>
      <c r="W431"/>
      <c r="X431"/>
      <c r="Y431"/>
      <c r="Z431"/>
      <c r="AA431"/>
      <c r="AB431"/>
      <c r="AC431"/>
      <c r="AD431"/>
      <c r="AE431"/>
      <c r="AF431"/>
    </row>
    <row r="432" spans="1:32" s="6" customFormat="1" ht="12.75" customHeight="1" x14ac:dyDescent="0.25">
      <c r="A432"/>
      <c r="B432"/>
      <c r="C432"/>
      <c r="D432"/>
      <c r="E432"/>
      <c r="F432"/>
      <c r="G432"/>
      <c r="H432"/>
      <c r="I432"/>
      <c r="J432"/>
      <c r="K432"/>
      <c r="L432"/>
      <c r="M432"/>
      <c r="N432"/>
      <c r="O432"/>
      <c r="P432"/>
      <c r="Q432"/>
      <c r="R432"/>
      <c r="S432"/>
      <c r="T432"/>
      <c r="U432"/>
      <c r="V432"/>
      <c r="W432"/>
      <c r="X432"/>
      <c r="Y432"/>
      <c r="Z432"/>
      <c r="AA432"/>
      <c r="AB432"/>
      <c r="AC432"/>
      <c r="AD432"/>
      <c r="AE432"/>
      <c r="AF432"/>
    </row>
    <row r="433" spans="1:32" s="6" customFormat="1" ht="12.75" customHeight="1" x14ac:dyDescent="0.25">
      <c r="A433"/>
      <c r="B433"/>
      <c r="C433"/>
      <c r="D433"/>
      <c r="E433"/>
      <c r="F433"/>
      <c r="G433"/>
      <c r="H433"/>
      <c r="I433"/>
      <c r="J433"/>
      <c r="K433"/>
      <c r="L433"/>
      <c r="M433"/>
      <c r="N433"/>
      <c r="O433"/>
      <c r="P433"/>
      <c r="Q433"/>
      <c r="R433"/>
      <c r="S433"/>
      <c r="T433"/>
      <c r="U433"/>
      <c r="V433"/>
      <c r="W433"/>
      <c r="X433"/>
      <c r="Y433"/>
      <c r="Z433"/>
      <c r="AA433"/>
      <c r="AB433"/>
      <c r="AC433"/>
      <c r="AD433"/>
      <c r="AE433"/>
      <c r="AF433"/>
    </row>
    <row r="434" spans="1:32" s="6" customFormat="1" ht="12.75" customHeight="1" x14ac:dyDescent="0.25">
      <c r="A434"/>
      <c r="B434"/>
      <c r="C434"/>
      <c r="D434"/>
      <c r="E434"/>
      <c r="F434"/>
      <c r="G434"/>
      <c r="H434"/>
      <c r="I434"/>
      <c r="J434"/>
      <c r="K434"/>
      <c r="L434"/>
      <c r="M434"/>
      <c r="N434"/>
      <c r="O434"/>
      <c r="P434"/>
      <c r="Q434"/>
      <c r="R434"/>
      <c r="S434"/>
      <c r="T434"/>
      <c r="U434"/>
      <c r="V434"/>
      <c r="W434"/>
      <c r="X434"/>
      <c r="Y434"/>
      <c r="Z434"/>
      <c r="AA434"/>
      <c r="AB434"/>
      <c r="AC434"/>
      <c r="AD434"/>
      <c r="AE434"/>
      <c r="AF434"/>
    </row>
    <row r="435" spans="1:32" s="6" customFormat="1" ht="12.75" customHeight="1" x14ac:dyDescent="0.25">
      <c r="A435"/>
      <c r="B435"/>
      <c r="C435"/>
      <c r="D435"/>
      <c r="E435"/>
      <c r="F435"/>
      <c r="G435"/>
      <c r="H435"/>
      <c r="I435"/>
      <c r="J435"/>
      <c r="K435"/>
      <c r="L435"/>
      <c r="M435"/>
      <c r="N435"/>
      <c r="O435"/>
      <c r="P435"/>
      <c r="Q435"/>
      <c r="R435"/>
      <c r="S435"/>
      <c r="T435"/>
      <c r="U435"/>
      <c r="V435"/>
      <c r="W435"/>
      <c r="X435"/>
      <c r="Y435"/>
      <c r="Z435"/>
      <c r="AA435"/>
      <c r="AB435"/>
      <c r="AC435"/>
      <c r="AD435"/>
      <c r="AE435"/>
      <c r="AF435"/>
    </row>
    <row r="436" spans="1:32" s="6" customFormat="1" ht="12.75" customHeight="1" x14ac:dyDescent="0.25">
      <c r="A436"/>
      <c r="B436"/>
      <c r="C436"/>
      <c r="D436"/>
      <c r="E436"/>
      <c r="F436"/>
      <c r="G436"/>
      <c r="H436"/>
      <c r="I436"/>
      <c r="J436"/>
      <c r="K436"/>
      <c r="L436"/>
      <c r="M436"/>
      <c r="N436"/>
      <c r="O436"/>
      <c r="P436"/>
      <c r="Q436"/>
      <c r="R436"/>
      <c r="S436"/>
      <c r="T436"/>
      <c r="U436"/>
      <c r="V436"/>
      <c r="W436"/>
      <c r="X436"/>
      <c r="Y436"/>
      <c r="Z436"/>
      <c r="AA436"/>
      <c r="AB436"/>
      <c r="AC436"/>
      <c r="AD436"/>
      <c r="AE436"/>
      <c r="AF436"/>
    </row>
    <row r="437" spans="1:32" s="6" customFormat="1" ht="12.75" customHeight="1" x14ac:dyDescent="0.25">
      <c r="A437"/>
      <c r="B437"/>
      <c r="C437"/>
      <c r="D437"/>
      <c r="E437"/>
      <c r="F437"/>
      <c r="G437"/>
      <c r="H437"/>
      <c r="I437"/>
      <c r="J437"/>
      <c r="K437"/>
      <c r="L437"/>
      <c r="M437"/>
      <c r="N437"/>
      <c r="O437"/>
      <c r="P437"/>
      <c r="Q437"/>
      <c r="R437"/>
      <c r="S437"/>
      <c r="T437"/>
      <c r="U437"/>
      <c r="V437"/>
      <c r="W437"/>
      <c r="X437"/>
      <c r="Y437"/>
      <c r="Z437"/>
      <c r="AA437"/>
      <c r="AB437"/>
      <c r="AC437"/>
      <c r="AD437"/>
      <c r="AE437"/>
      <c r="AF437"/>
    </row>
    <row r="438" spans="1:32" s="6" customFormat="1" ht="12.75" customHeight="1" x14ac:dyDescent="0.25">
      <c r="A438"/>
      <c r="B438"/>
      <c r="C438"/>
      <c r="D438"/>
      <c r="E438"/>
      <c r="F438"/>
      <c r="G438"/>
      <c r="H438"/>
      <c r="I438"/>
      <c r="J438"/>
      <c r="K438"/>
      <c r="L438"/>
      <c r="M438"/>
      <c r="N438"/>
      <c r="O438"/>
      <c r="P438"/>
      <c r="Q438"/>
      <c r="R438"/>
      <c r="S438"/>
      <c r="T438"/>
      <c r="U438"/>
      <c r="V438"/>
      <c r="W438"/>
      <c r="X438"/>
      <c r="Y438"/>
      <c r="Z438"/>
      <c r="AA438"/>
      <c r="AB438"/>
      <c r="AC438"/>
      <c r="AD438"/>
      <c r="AE438"/>
      <c r="AF438"/>
    </row>
    <row r="439" spans="1:32" s="6" customFormat="1" ht="12.75" customHeight="1" x14ac:dyDescent="0.25">
      <c r="A439"/>
      <c r="B439"/>
      <c r="C439"/>
      <c r="D439"/>
      <c r="E439"/>
      <c r="F439"/>
      <c r="G439"/>
      <c r="H439"/>
      <c r="I439"/>
      <c r="J439"/>
      <c r="K439"/>
      <c r="L439"/>
      <c r="M439"/>
      <c r="N439"/>
      <c r="O439"/>
      <c r="P439"/>
      <c r="Q439"/>
      <c r="R439"/>
      <c r="S439"/>
      <c r="T439"/>
      <c r="U439"/>
      <c r="V439"/>
      <c r="W439"/>
      <c r="X439"/>
      <c r="Y439"/>
      <c r="Z439"/>
      <c r="AA439"/>
      <c r="AB439"/>
      <c r="AC439"/>
      <c r="AD439"/>
      <c r="AE439"/>
      <c r="AF439"/>
    </row>
    <row r="440" spans="1:32" s="6" customFormat="1" ht="12.75" customHeight="1" x14ac:dyDescent="0.25">
      <c r="A440"/>
      <c r="B440"/>
      <c r="C440"/>
      <c r="D440"/>
      <c r="E440"/>
      <c r="F440"/>
      <c r="G440"/>
      <c r="H440"/>
      <c r="I440"/>
      <c r="J440"/>
      <c r="K440"/>
      <c r="L440"/>
      <c r="M440"/>
      <c r="N440"/>
      <c r="O440"/>
      <c r="P440"/>
      <c r="Q440"/>
      <c r="R440"/>
      <c r="S440"/>
      <c r="T440"/>
      <c r="U440"/>
      <c r="V440"/>
      <c r="W440"/>
      <c r="X440"/>
      <c r="Y440"/>
      <c r="Z440"/>
      <c r="AA440"/>
      <c r="AB440"/>
      <c r="AC440"/>
      <c r="AD440"/>
      <c r="AE440"/>
      <c r="AF440"/>
    </row>
    <row r="441" spans="1:32" s="6" customFormat="1" ht="12.75" customHeight="1" x14ac:dyDescent="0.25">
      <c r="A441"/>
      <c r="B441"/>
      <c r="C441"/>
      <c r="D441"/>
      <c r="E441"/>
      <c r="F441"/>
      <c r="G441"/>
      <c r="H441"/>
      <c r="I441"/>
      <c r="J441"/>
      <c r="K441"/>
      <c r="L441"/>
      <c r="M441"/>
      <c r="N441"/>
      <c r="O441"/>
      <c r="P441"/>
      <c r="Q441"/>
      <c r="R441"/>
      <c r="S441"/>
      <c r="T441"/>
      <c r="U441"/>
      <c r="V441"/>
      <c r="W441"/>
      <c r="X441"/>
      <c r="Y441"/>
      <c r="Z441"/>
      <c r="AA441"/>
      <c r="AB441"/>
      <c r="AC441"/>
      <c r="AD441"/>
      <c r="AE441"/>
      <c r="AF441"/>
    </row>
    <row r="442" spans="1:32" s="6" customFormat="1" ht="12.75" customHeight="1" x14ac:dyDescent="0.25">
      <c r="A442"/>
      <c r="B442"/>
      <c r="C442"/>
      <c r="D442"/>
      <c r="E442"/>
      <c r="F442"/>
      <c r="G442"/>
      <c r="H442"/>
      <c r="I442"/>
      <c r="J442"/>
      <c r="K442"/>
      <c r="L442"/>
      <c r="M442"/>
      <c r="N442"/>
      <c r="O442"/>
      <c r="P442"/>
      <c r="Q442"/>
      <c r="R442"/>
      <c r="S442"/>
      <c r="T442"/>
      <c r="U442"/>
      <c r="V442"/>
      <c r="W442"/>
      <c r="X442"/>
      <c r="Y442"/>
      <c r="Z442"/>
      <c r="AA442"/>
      <c r="AB442"/>
      <c r="AC442"/>
      <c r="AD442"/>
      <c r="AE442"/>
      <c r="AF442"/>
    </row>
    <row r="443" spans="1:32" s="6" customFormat="1" ht="12.75" customHeight="1" x14ac:dyDescent="0.25">
      <c r="A443"/>
      <c r="B443"/>
      <c r="C443"/>
      <c r="D443"/>
      <c r="E443"/>
      <c r="F443"/>
      <c r="G443"/>
      <c r="H443"/>
      <c r="I443"/>
      <c r="J443"/>
      <c r="K443"/>
      <c r="L443"/>
      <c r="M443"/>
      <c r="N443"/>
      <c r="O443"/>
      <c r="P443"/>
      <c r="Q443"/>
      <c r="R443"/>
      <c r="S443"/>
      <c r="T443"/>
      <c r="U443"/>
      <c r="V443"/>
      <c r="W443"/>
      <c r="X443"/>
      <c r="Y443"/>
      <c r="Z443"/>
      <c r="AA443"/>
      <c r="AB443"/>
      <c r="AC443"/>
      <c r="AD443"/>
      <c r="AE443"/>
      <c r="AF443"/>
    </row>
    <row r="444" spans="1:32" s="6" customFormat="1" ht="12.75" customHeight="1" x14ac:dyDescent="0.25">
      <c r="A444"/>
      <c r="B444"/>
      <c r="C444"/>
      <c r="D444"/>
      <c r="E444"/>
      <c r="F444"/>
      <c r="G444"/>
      <c r="H444"/>
      <c r="I444"/>
      <c r="J444"/>
      <c r="K444"/>
      <c r="L444"/>
      <c r="M444"/>
      <c r="N444"/>
      <c r="O444"/>
      <c r="P444"/>
      <c r="Q444"/>
      <c r="R444"/>
      <c r="S444"/>
      <c r="T444"/>
      <c r="U444"/>
      <c r="V444"/>
      <c r="W444"/>
      <c r="X444"/>
      <c r="Y444"/>
      <c r="Z444"/>
      <c r="AA444"/>
      <c r="AB444"/>
      <c r="AC444"/>
      <c r="AD444"/>
      <c r="AE444"/>
      <c r="AF444"/>
    </row>
    <row r="445" spans="1:32" s="6" customFormat="1" ht="12.75" customHeight="1" x14ac:dyDescent="0.25">
      <c r="A445"/>
      <c r="B445"/>
      <c r="C445"/>
      <c r="D445"/>
      <c r="E445"/>
      <c r="F445"/>
      <c r="G445"/>
      <c r="H445"/>
      <c r="I445"/>
      <c r="J445"/>
      <c r="K445"/>
      <c r="L445"/>
      <c r="M445"/>
      <c r="N445"/>
      <c r="O445"/>
      <c r="P445"/>
      <c r="Q445"/>
      <c r="R445"/>
      <c r="S445"/>
      <c r="T445"/>
      <c r="U445"/>
      <c r="V445"/>
      <c r="W445"/>
      <c r="X445"/>
      <c r="Y445"/>
      <c r="Z445"/>
      <c r="AA445"/>
      <c r="AB445"/>
      <c r="AC445"/>
      <c r="AD445"/>
      <c r="AE445"/>
      <c r="AF445"/>
    </row>
    <row r="446" spans="1:32" s="6" customFormat="1" ht="12.75" customHeight="1" x14ac:dyDescent="0.25">
      <c r="A446"/>
      <c r="B446"/>
      <c r="C446"/>
      <c r="D446"/>
      <c r="E446"/>
      <c r="F446"/>
      <c r="G446"/>
      <c r="H446"/>
      <c r="I446"/>
      <c r="J446"/>
      <c r="K446"/>
      <c r="L446"/>
      <c r="M446"/>
      <c r="N446"/>
      <c r="O446"/>
      <c r="P446"/>
      <c r="Q446"/>
      <c r="R446"/>
      <c r="S446"/>
      <c r="T446"/>
      <c r="U446"/>
      <c r="V446"/>
      <c r="W446"/>
      <c r="X446"/>
      <c r="Y446"/>
      <c r="Z446"/>
      <c r="AA446"/>
      <c r="AB446"/>
      <c r="AC446"/>
      <c r="AD446"/>
      <c r="AE446"/>
      <c r="AF446"/>
    </row>
    <row r="447" spans="1:32" s="6" customFormat="1" ht="12.75" customHeight="1" x14ac:dyDescent="0.25">
      <c r="A447"/>
      <c r="B447"/>
      <c r="C447"/>
      <c r="D447"/>
      <c r="E447"/>
      <c r="F447"/>
      <c r="G447"/>
      <c r="H447"/>
      <c r="I447"/>
      <c r="J447"/>
      <c r="K447"/>
      <c r="L447"/>
      <c r="M447"/>
      <c r="N447"/>
      <c r="O447"/>
      <c r="P447"/>
      <c r="Q447"/>
      <c r="R447"/>
      <c r="S447"/>
      <c r="T447"/>
      <c r="U447"/>
      <c r="V447"/>
      <c r="W447"/>
      <c r="X447"/>
      <c r="Y447"/>
      <c r="Z447"/>
      <c r="AA447"/>
      <c r="AB447"/>
      <c r="AC447"/>
      <c r="AD447"/>
      <c r="AE447"/>
      <c r="AF447"/>
    </row>
    <row r="448" spans="1:32" s="6" customFormat="1" ht="12.75" customHeight="1" x14ac:dyDescent="0.25">
      <c r="A448"/>
      <c r="B448"/>
      <c r="C448"/>
      <c r="D448"/>
      <c r="E448"/>
      <c r="F448"/>
      <c r="G448"/>
      <c r="H448"/>
      <c r="I448"/>
      <c r="J448"/>
      <c r="K448"/>
      <c r="L448"/>
      <c r="M448"/>
      <c r="N448"/>
      <c r="O448"/>
      <c r="P448"/>
      <c r="Q448"/>
      <c r="R448"/>
      <c r="S448"/>
      <c r="T448"/>
      <c r="U448"/>
      <c r="V448"/>
      <c r="W448"/>
      <c r="X448"/>
      <c r="Y448"/>
      <c r="Z448"/>
      <c r="AA448"/>
      <c r="AB448"/>
      <c r="AC448"/>
      <c r="AD448"/>
      <c r="AE448"/>
      <c r="AF448"/>
    </row>
    <row r="449" spans="1:32" s="6" customFormat="1" ht="12.75" customHeight="1" x14ac:dyDescent="0.25">
      <c r="A449"/>
      <c r="B449"/>
      <c r="C449"/>
      <c r="D449"/>
      <c r="E449"/>
      <c r="F449"/>
      <c r="G449"/>
      <c r="H449"/>
      <c r="I449"/>
      <c r="J449"/>
      <c r="K449"/>
      <c r="L449"/>
      <c r="M449"/>
      <c r="N449"/>
      <c r="O449"/>
      <c r="P449"/>
      <c r="Q449"/>
      <c r="R449"/>
      <c r="S449"/>
      <c r="T449"/>
      <c r="U449"/>
      <c r="V449"/>
      <c r="W449"/>
      <c r="X449"/>
      <c r="Y449"/>
      <c r="Z449"/>
      <c r="AA449"/>
      <c r="AB449"/>
      <c r="AC449"/>
      <c r="AD449"/>
      <c r="AE449"/>
      <c r="AF449"/>
    </row>
    <row r="450" spans="1:32" s="6" customFormat="1" ht="12.75" customHeight="1" x14ac:dyDescent="0.25">
      <c r="A450"/>
      <c r="B450"/>
      <c r="C450"/>
      <c r="D450"/>
      <c r="E450"/>
      <c r="F450"/>
      <c r="G450"/>
      <c r="H450"/>
      <c r="I450"/>
      <c r="J450"/>
      <c r="K450"/>
      <c r="L450"/>
      <c r="M450"/>
      <c r="N450"/>
      <c r="O450"/>
      <c r="P450"/>
      <c r="Q450"/>
      <c r="R450"/>
      <c r="S450"/>
      <c r="T450"/>
      <c r="U450"/>
      <c r="V450"/>
      <c r="W450"/>
      <c r="X450"/>
      <c r="Y450"/>
      <c r="Z450"/>
      <c r="AA450"/>
      <c r="AB450"/>
      <c r="AC450"/>
      <c r="AD450"/>
      <c r="AE450"/>
      <c r="AF450"/>
    </row>
    <row r="451" spans="1:32" s="6" customFormat="1" ht="12.75" customHeight="1" x14ac:dyDescent="0.25">
      <c r="A451"/>
      <c r="B451"/>
      <c r="C451"/>
      <c r="D451"/>
      <c r="E451"/>
      <c r="F451"/>
      <c r="G451"/>
      <c r="H451"/>
      <c r="I451"/>
      <c r="J451"/>
      <c r="K451"/>
      <c r="L451"/>
      <c r="M451"/>
      <c r="N451"/>
      <c r="O451"/>
      <c r="P451"/>
      <c r="Q451"/>
      <c r="R451"/>
      <c r="S451"/>
      <c r="T451"/>
      <c r="U451"/>
      <c r="V451"/>
      <c r="W451"/>
      <c r="X451"/>
      <c r="Y451"/>
      <c r="Z451"/>
      <c r="AA451"/>
      <c r="AB451"/>
      <c r="AC451"/>
      <c r="AD451"/>
      <c r="AE451"/>
      <c r="AF451"/>
    </row>
    <row r="452" spans="1:32" s="6" customFormat="1" ht="12.75" customHeight="1" x14ac:dyDescent="0.25">
      <c r="A452"/>
      <c r="B452"/>
      <c r="C452"/>
      <c r="D452"/>
      <c r="E452"/>
      <c r="F452"/>
      <c r="G452"/>
      <c r="H452"/>
      <c r="I452"/>
      <c r="J452"/>
      <c r="K452"/>
      <c r="L452"/>
      <c r="M452"/>
      <c r="N452"/>
      <c r="O452"/>
      <c r="P452"/>
      <c r="Q452"/>
      <c r="R452"/>
      <c r="S452"/>
      <c r="T452"/>
      <c r="U452"/>
      <c r="V452"/>
      <c r="W452"/>
      <c r="X452"/>
      <c r="Y452"/>
      <c r="Z452"/>
      <c r="AA452"/>
      <c r="AB452"/>
      <c r="AC452"/>
      <c r="AD452"/>
      <c r="AE452"/>
      <c r="AF452"/>
    </row>
    <row r="453" spans="1:32" s="6" customFormat="1" ht="12.75" customHeight="1" x14ac:dyDescent="0.25">
      <c r="A453"/>
      <c r="B453"/>
      <c r="C453"/>
      <c r="D453"/>
      <c r="E453"/>
      <c r="F453"/>
      <c r="G453"/>
      <c r="H453"/>
      <c r="I453"/>
      <c r="J453"/>
      <c r="K453"/>
      <c r="L453"/>
      <c r="M453"/>
      <c r="N453"/>
      <c r="O453"/>
      <c r="P453"/>
      <c r="Q453"/>
      <c r="R453"/>
      <c r="S453"/>
      <c r="T453"/>
      <c r="U453"/>
      <c r="V453"/>
      <c r="W453"/>
      <c r="X453"/>
      <c r="Y453"/>
      <c r="Z453"/>
      <c r="AA453"/>
      <c r="AB453"/>
      <c r="AC453"/>
      <c r="AD453"/>
      <c r="AE453"/>
      <c r="AF453"/>
    </row>
    <row r="454" spans="1:32" s="6" customFormat="1" ht="12.75" customHeight="1" x14ac:dyDescent="0.25">
      <c r="A454"/>
      <c r="B454"/>
      <c r="C454"/>
      <c r="D454"/>
      <c r="E454"/>
      <c r="F454"/>
      <c r="G454"/>
      <c r="H454"/>
      <c r="I454"/>
      <c r="J454"/>
      <c r="K454"/>
      <c r="L454"/>
      <c r="M454"/>
      <c r="N454"/>
      <c r="O454"/>
      <c r="P454"/>
      <c r="Q454"/>
      <c r="R454"/>
      <c r="S454"/>
      <c r="T454"/>
      <c r="U454"/>
      <c r="V454"/>
      <c r="W454"/>
      <c r="X454"/>
      <c r="Y454"/>
      <c r="Z454"/>
      <c r="AA454"/>
      <c r="AB454"/>
      <c r="AC454"/>
      <c r="AD454"/>
      <c r="AE454"/>
      <c r="AF454"/>
    </row>
    <row r="455" spans="1:32" s="6" customFormat="1" ht="12.75" customHeight="1" x14ac:dyDescent="0.25">
      <c r="A455"/>
      <c r="B455"/>
      <c r="C455"/>
      <c r="D455"/>
      <c r="E455"/>
      <c r="F455"/>
      <c r="G455"/>
      <c r="H455"/>
      <c r="I455"/>
      <c r="J455"/>
      <c r="K455"/>
      <c r="L455"/>
      <c r="M455"/>
      <c r="N455"/>
      <c r="O455"/>
      <c r="P455"/>
      <c r="Q455"/>
      <c r="R455"/>
      <c r="S455"/>
      <c r="T455"/>
      <c r="U455"/>
      <c r="V455"/>
      <c r="W455"/>
      <c r="X455"/>
      <c r="Y455"/>
      <c r="Z455"/>
      <c r="AA455"/>
      <c r="AB455"/>
      <c r="AC455"/>
      <c r="AD455"/>
      <c r="AE455"/>
      <c r="AF455"/>
    </row>
    <row r="456" spans="1:32" s="6" customFormat="1" ht="12.75" customHeight="1" x14ac:dyDescent="0.25">
      <c r="A456"/>
      <c r="B456"/>
      <c r="C456"/>
      <c r="D456"/>
      <c r="E456"/>
      <c r="F456"/>
      <c r="G456"/>
      <c r="H456"/>
      <c r="I456"/>
      <c r="J456"/>
      <c r="K456"/>
      <c r="L456"/>
      <c r="M456"/>
      <c r="N456"/>
      <c r="O456"/>
      <c r="P456"/>
      <c r="Q456"/>
      <c r="R456"/>
      <c r="S456"/>
      <c r="T456"/>
      <c r="U456"/>
      <c r="V456"/>
      <c r="W456"/>
      <c r="X456"/>
      <c r="Y456"/>
      <c r="Z456"/>
      <c r="AA456"/>
      <c r="AB456"/>
      <c r="AC456"/>
      <c r="AD456"/>
      <c r="AE456"/>
      <c r="AF456"/>
    </row>
    <row r="457" spans="1:32" s="6" customFormat="1" ht="12.75" customHeight="1" x14ac:dyDescent="0.25">
      <c r="A457"/>
      <c r="B457"/>
      <c r="C457"/>
      <c r="D457"/>
      <c r="E457"/>
      <c r="F457"/>
      <c r="G457"/>
      <c r="H457"/>
      <c r="I457"/>
      <c r="J457"/>
      <c r="K457"/>
      <c r="L457"/>
      <c r="M457"/>
      <c r="N457"/>
      <c r="O457"/>
      <c r="P457"/>
      <c r="Q457"/>
      <c r="R457"/>
      <c r="S457"/>
      <c r="T457"/>
      <c r="U457"/>
      <c r="V457"/>
      <c r="W457"/>
      <c r="X457"/>
      <c r="Y457"/>
      <c r="Z457"/>
      <c r="AA457"/>
      <c r="AB457"/>
      <c r="AC457"/>
      <c r="AD457"/>
      <c r="AE457"/>
      <c r="AF457"/>
    </row>
    <row r="458" spans="1:32" s="6" customFormat="1" ht="12.75" customHeight="1" x14ac:dyDescent="0.25">
      <c r="A458"/>
      <c r="B458"/>
      <c r="C458"/>
      <c r="D458"/>
      <c r="E458"/>
      <c r="F458"/>
      <c r="G458"/>
      <c r="H458"/>
      <c r="I458"/>
      <c r="J458"/>
      <c r="K458"/>
      <c r="L458"/>
      <c r="M458"/>
      <c r="N458"/>
      <c r="O458"/>
      <c r="P458"/>
      <c r="Q458"/>
      <c r="R458"/>
      <c r="S458"/>
      <c r="T458"/>
      <c r="U458"/>
      <c r="V458"/>
      <c r="W458"/>
      <c r="X458"/>
      <c r="Y458"/>
      <c r="Z458"/>
      <c r="AA458"/>
      <c r="AB458"/>
      <c r="AC458"/>
      <c r="AD458"/>
      <c r="AE458"/>
      <c r="AF458"/>
    </row>
    <row r="459" spans="1:32" s="6" customFormat="1" ht="12.75" customHeight="1" x14ac:dyDescent="0.25">
      <c r="A459"/>
      <c r="B459"/>
      <c r="C459"/>
      <c r="D459"/>
      <c r="E459"/>
      <c r="F459"/>
      <c r="G459"/>
      <c r="H459"/>
      <c r="I459"/>
      <c r="J459"/>
      <c r="K459"/>
      <c r="L459"/>
      <c r="M459"/>
      <c r="N459"/>
      <c r="O459"/>
      <c r="P459"/>
      <c r="Q459"/>
      <c r="R459"/>
      <c r="S459"/>
      <c r="T459"/>
      <c r="U459"/>
      <c r="V459"/>
      <c r="W459"/>
      <c r="X459"/>
      <c r="Y459"/>
      <c r="Z459"/>
      <c r="AA459"/>
      <c r="AB459"/>
      <c r="AC459"/>
      <c r="AD459"/>
      <c r="AE459"/>
      <c r="AF459"/>
    </row>
    <row r="460" spans="1:32" s="6" customFormat="1" ht="12.75" customHeight="1" x14ac:dyDescent="0.25">
      <c r="A460"/>
      <c r="B460"/>
      <c r="C460"/>
      <c r="D460"/>
      <c r="E460"/>
      <c r="F460"/>
      <c r="G460"/>
      <c r="H460"/>
      <c r="I460"/>
      <c r="J460"/>
      <c r="K460"/>
      <c r="L460"/>
      <c r="M460"/>
      <c r="N460"/>
      <c r="O460"/>
      <c r="P460"/>
      <c r="Q460"/>
      <c r="R460"/>
      <c r="S460"/>
      <c r="T460"/>
      <c r="U460"/>
      <c r="V460"/>
      <c r="W460"/>
      <c r="X460"/>
      <c r="Y460"/>
      <c r="Z460"/>
      <c r="AA460"/>
      <c r="AB460"/>
      <c r="AC460"/>
      <c r="AD460"/>
      <c r="AE460"/>
      <c r="AF460"/>
    </row>
    <row r="461" spans="1:32" s="6" customFormat="1" ht="12.75" customHeight="1" x14ac:dyDescent="0.25">
      <c r="A461"/>
      <c r="B461"/>
      <c r="C461"/>
      <c r="D461"/>
      <c r="E461"/>
      <c r="F461"/>
      <c r="G461"/>
      <c r="H461"/>
      <c r="I461"/>
      <c r="J461"/>
      <c r="K461"/>
      <c r="L461"/>
      <c r="M461"/>
      <c r="N461"/>
      <c r="O461"/>
      <c r="P461"/>
      <c r="Q461"/>
      <c r="R461"/>
      <c r="S461"/>
      <c r="T461"/>
      <c r="U461"/>
      <c r="V461"/>
      <c r="W461"/>
      <c r="X461"/>
      <c r="Y461"/>
      <c r="Z461"/>
      <c r="AA461"/>
      <c r="AB461"/>
      <c r="AC461"/>
      <c r="AD461"/>
      <c r="AE461"/>
      <c r="AF461"/>
    </row>
    <row r="462" spans="1:32" s="6" customFormat="1" ht="12.75" customHeight="1" x14ac:dyDescent="0.25">
      <c r="A462"/>
      <c r="B462"/>
      <c r="C462"/>
      <c r="D462"/>
      <c r="E462"/>
      <c r="F462"/>
      <c r="G462"/>
      <c r="H462"/>
      <c r="I462"/>
      <c r="J462"/>
      <c r="K462"/>
      <c r="L462"/>
      <c r="M462"/>
      <c r="N462"/>
      <c r="O462"/>
      <c r="P462"/>
      <c r="Q462"/>
      <c r="R462"/>
      <c r="S462"/>
      <c r="T462"/>
      <c r="U462"/>
      <c r="V462"/>
      <c r="W462"/>
      <c r="X462"/>
      <c r="Y462"/>
      <c r="Z462"/>
      <c r="AA462"/>
      <c r="AB462"/>
      <c r="AC462"/>
      <c r="AD462"/>
      <c r="AE462"/>
      <c r="AF462"/>
    </row>
    <row r="463" spans="1:32" s="6" customFormat="1" ht="12.75" customHeight="1" x14ac:dyDescent="0.25">
      <c r="A463"/>
      <c r="B463"/>
      <c r="C463"/>
      <c r="D463"/>
      <c r="E463"/>
      <c r="F463"/>
      <c r="G463"/>
      <c r="H463"/>
      <c r="I463"/>
      <c r="J463"/>
      <c r="K463"/>
      <c r="L463"/>
      <c r="M463"/>
      <c r="N463"/>
      <c r="O463"/>
      <c r="P463"/>
      <c r="Q463"/>
      <c r="R463"/>
      <c r="S463"/>
      <c r="T463"/>
      <c r="U463"/>
      <c r="V463"/>
      <c r="W463"/>
      <c r="X463"/>
      <c r="Y463"/>
      <c r="Z463"/>
      <c r="AA463"/>
      <c r="AB463"/>
      <c r="AC463"/>
      <c r="AD463"/>
      <c r="AE463"/>
      <c r="AF463"/>
    </row>
    <row r="464" spans="1:32" s="6" customFormat="1" ht="12.75" customHeight="1" x14ac:dyDescent="0.25">
      <c r="A464"/>
      <c r="B464"/>
      <c r="C464"/>
      <c r="D464"/>
      <c r="E464"/>
      <c r="F464"/>
      <c r="G464"/>
      <c r="H464"/>
      <c r="I464"/>
      <c r="J464"/>
      <c r="K464"/>
      <c r="L464"/>
      <c r="M464"/>
      <c r="N464"/>
      <c r="O464"/>
      <c r="P464"/>
      <c r="Q464"/>
      <c r="R464"/>
      <c r="S464"/>
      <c r="T464"/>
      <c r="U464"/>
      <c r="V464"/>
      <c r="W464"/>
      <c r="X464"/>
      <c r="Y464"/>
      <c r="Z464"/>
      <c r="AA464"/>
      <c r="AB464"/>
      <c r="AC464"/>
      <c r="AD464"/>
      <c r="AE464"/>
      <c r="AF464"/>
    </row>
    <row r="465" spans="1:32" s="6" customFormat="1" ht="12.75" customHeight="1" x14ac:dyDescent="0.25">
      <c r="A465"/>
      <c r="B465"/>
      <c r="C465"/>
      <c r="D465"/>
      <c r="E465"/>
      <c r="F465"/>
      <c r="G465"/>
      <c r="H465"/>
      <c r="I465"/>
      <c r="J465"/>
      <c r="K465"/>
      <c r="L465"/>
      <c r="M465"/>
      <c r="N465"/>
      <c r="O465"/>
      <c r="P465"/>
      <c r="Q465"/>
      <c r="R465"/>
      <c r="S465"/>
      <c r="T465"/>
      <c r="U465"/>
      <c r="V465"/>
      <c r="W465"/>
      <c r="X465"/>
      <c r="Y465"/>
      <c r="Z465"/>
      <c r="AA465"/>
      <c r="AB465"/>
      <c r="AC465"/>
      <c r="AD465"/>
      <c r="AE465"/>
      <c r="AF465"/>
    </row>
    <row r="466" spans="1:32" s="6" customFormat="1" ht="12.75" customHeight="1" x14ac:dyDescent="0.25">
      <c r="A466"/>
      <c r="B466"/>
      <c r="C466"/>
      <c r="D466"/>
      <c r="E466"/>
      <c r="F466"/>
      <c r="G466"/>
      <c r="H466"/>
      <c r="I466"/>
      <c r="J466"/>
      <c r="K466"/>
      <c r="L466"/>
      <c r="M466"/>
      <c r="N466"/>
      <c r="O466"/>
      <c r="P466"/>
      <c r="Q466"/>
      <c r="R466"/>
      <c r="S466"/>
      <c r="T466"/>
      <c r="U466"/>
      <c r="V466"/>
      <c r="W466"/>
      <c r="X466"/>
      <c r="Y466"/>
      <c r="Z466"/>
      <c r="AA466"/>
      <c r="AB466"/>
      <c r="AC466"/>
      <c r="AD466"/>
      <c r="AE466"/>
      <c r="AF466"/>
    </row>
    <row r="467" spans="1:32" s="6" customFormat="1" ht="12.75" customHeight="1" x14ac:dyDescent="0.25">
      <c r="A467"/>
      <c r="B467"/>
      <c r="C467"/>
      <c r="D467"/>
      <c r="E467"/>
      <c r="F467"/>
      <c r="G467"/>
      <c r="H467"/>
      <c r="I467"/>
      <c r="J467"/>
      <c r="K467"/>
      <c r="L467"/>
      <c r="M467"/>
      <c r="N467"/>
      <c r="O467"/>
      <c r="P467"/>
      <c r="Q467"/>
      <c r="R467"/>
      <c r="S467"/>
      <c r="T467"/>
      <c r="U467"/>
      <c r="V467"/>
      <c r="W467"/>
      <c r="X467"/>
      <c r="Y467"/>
      <c r="Z467"/>
      <c r="AA467"/>
      <c r="AB467"/>
      <c r="AC467"/>
      <c r="AD467"/>
      <c r="AE467"/>
      <c r="AF467"/>
    </row>
    <row r="468" spans="1:32" s="6" customFormat="1" ht="12.75" customHeight="1" x14ac:dyDescent="0.25">
      <c r="A468"/>
      <c r="B468"/>
      <c r="C468"/>
      <c r="D468"/>
      <c r="E468"/>
      <c r="F468"/>
      <c r="G468"/>
      <c r="H468"/>
      <c r="I468"/>
      <c r="J468"/>
      <c r="K468"/>
      <c r="L468"/>
      <c r="M468"/>
      <c r="N468"/>
      <c r="O468"/>
      <c r="P468"/>
      <c r="Q468"/>
      <c r="R468"/>
      <c r="S468"/>
      <c r="T468"/>
      <c r="U468"/>
      <c r="V468"/>
      <c r="W468"/>
      <c r="X468"/>
      <c r="Y468"/>
      <c r="Z468"/>
      <c r="AA468"/>
      <c r="AB468"/>
      <c r="AC468"/>
      <c r="AD468"/>
      <c r="AE468"/>
      <c r="AF468"/>
    </row>
    <row r="469" spans="1:32" s="6" customFormat="1" ht="12.75" customHeight="1" x14ac:dyDescent="0.25">
      <c r="A469"/>
      <c r="B469"/>
      <c r="C469"/>
      <c r="D469"/>
      <c r="E469"/>
      <c r="F469"/>
      <c r="G469"/>
      <c r="H469"/>
      <c r="I469"/>
      <c r="J469"/>
      <c r="K469"/>
      <c r="L469"/>
      <c r="M469"/>
      <c r="N469"/>
      <c r="O469"/>
      <c r="P469"/>
      <c r="Q469"/>
      <c r="R469"/>
      <c r="S469"/>
      <c r="T469"/>
      <c r="U469"/>
      <c r="V469"/>
      <c r="W469"/>
      <c r="X469"/>
      <c r="Y469"/>
      <c r="Z469"/>
      <c r="AA469"/>
      <c r="AB469"/>
      <c r="AC469"/>
      <c r="AD469"/>
      <c r="AE469"/>
      <c r="AF469"/>
    </row>
    <row r="470" spans="1:32" s="6" customFormat="1" ht="12.75" customHeight="1" x14ac:dyDescent="0.25">
      <c r="A470"/>
      <c r="B470"/>
      <c r="C470"/>
      <c r="D470"/>
      <c r="E470"/>
      <c r="F470"/>
      <c r="G470"/>
      <c r="H470"/>
      <c r="I470"/>
      <c r="J470"/>
      <c r="K470"/>
      <c r="L470"/>
      <c r="M470"/>
      <c r="N470"/>
      <c r="O470"/>
      <c r="P470"/>
      <c r="Q470"/>
      <c r="R470"/>
      <c r="S470"/>
      <c r="T470"/>
      <c r="U470"/>
      <c r="V470"/>
      <c r="W470"/>
      <c r="X470"/>
      <c r="Y470"/>
      <c r="Z470"/>
      <c r="AA470"/>
      <c r="AB470"/>
      <c r="AC470"/>
      <c r="AD470"/>
      <c r="AE470"/>
      <c r="AF470"/>
    </row>
    <row r="471" spans="1:32" s="6" customFormat="1" ht="12.75" customHeight="1" x14ac:dyDescent="0.25">
      <c r="A471"/>
      <c r="B471"/>
      <c r="C471"/>
      <c r="D471"/>
      <c r="E471"/>
      <c r="F471"/>
      <c r="G471"/>
      <c r="H471"/>
      <c r="I471"/>
      <c r="J471"/>
      <c r="K471"/>
      <c r="L471"/>
      <c r="M471"/>
      <c r="N471"/>
      <c r="O471"/>
      <c r="P471"/>
      <c r="Q471"/>
      <c r="R471"/>
      <c r="S471"/>
      <c r="T471"/>
      <c r="U471"/>
      <c r="V471"/>
      <c r="W471"/>
      <c r="X471"/>
      <c r="Y471"/>
      <c r="Z471"/>
      <c r="AA471"/>
      <c r="AB471"/>
      <c r="AC471"/>
      <c r="AD471"/>
      <c r="AE471"/>
      <c r="AF471"/>
    </row>
    <row r="472" spans="1:32" s="6" customFormat="1" ht="12.75" customHeight="1" x14ac:dyDescent="0.25">
      <c r="A472"/>
      <c r="B472"/>
      <c r="C472"/>
      <c r="D472"/>
      <c r="E472"/>
      <c r="F472"/>
      <c r="G472"/>
      <c r="H472"/>
      <c r="I472"/>
      <c r="J472"/>
      <c r="K472"/>
      <c r="L472"/>
      <c r="M472"/>
      <c r="N472"/>
      <c r="O472"/>
      <c r="P472"/>
      <c r="Q472"/>
      <c r="R472"/>
      <c r="S472"/>
      <c r="T472"/>
      <c r="U472"/>
      <c r="V472"/>
      <c r="W472"/>
      <c r="X472"/>
      <c r="Y472"/>
      <c r="Z472"/>
      <c r="AA472"/>
      <c r="AB472"/>
      <c r="AC472"/>
      <c r="AD472"/>
      <c r="AE472"/>
      <c r="AF472"/>
    </row>
    <row r="473" spans="1:32" s="6" customFormat="1" ht="12.75" customHeight="1" x14ac:dyDescent="0.25">
      <c r="A473"/>
      <c r="B473"/>
      <c r="C473"/>
      <c r="D473"/>
      <c r="E473"/>
      <c r="F473"/>
      <c r="G473"/>
      <c r="H473"/>
      <c r="I473"/>
      <c r="J473"/>
      <c r="K473"/>
      <c r="L473"/>
      <c r="M473"/>
      <c r="N473"/>
      <c r="O473"/>
      <c r="P473"/>
      <c r="Q473"/>
      <c r="R473"/>
      <c r="S473"/>
      <c r="T473"/>
      <c r="U473"/>
      <c r="V473"/>
      <c r="W473"/>
      <c r="X473"/>
      <c r="Y473"/>
      <c r="Z473"/>
      <c r="AA473"/>
      <c r="AB473"/>
      <c r="AC473"/>
      <c r="AD473"/>
      <c r="AE473"/>
      <c r="AF473"/>
    </row>
    <row r="474" spans="1:32" s="6" customFormat="1" ht="12.75" customHeight="1" x14ac:dyDescent="0.25">
      <c r="A474"/>
      <c r="B474"/>
      <c r="C474"/>
      <c r="D474"/>
      <c r="E474"/>
      <c r="F474"/>
      <c r="G474"/>
      <c r="H474"/>
      <c r="I474"/>
      <c r="J474"/>
      <c r="K474"/>
      <c r="L474"/>
      <c r="M474"/>
      <c r="N474"/>
      <c r="O474"/>
      <c r="P474"/>
      <c r="Q474"/>
      <c r="R474"/>
      <c r="S474"/>
      <c r="T474"/>
      <c r="U474"/>
      <c r="V474"/>
      <c r="W474"/>
      <c r="X474"/>
      <c r="Y474"/>
      <c r="Z474"/>
      <c r="AA474"/>
      <c r="AB474"/>
      <c r="AC474"/>
      <c r="AD474"/>
      <c r="AE474"/>
      <c r="AF474"/>
    </row>
    <row r="475" spans="1:32" s="6" customFormat="1" ht="12.75" customHeight="1" x14ac:dyDescent="0.25">
      <c r="A475"/>
      <c r="B475"/>
      <c r="C475"/>
      <c r="D475"/>
      <c r="E475"/>
      <c r="F475"/>
      <c r="G475"/>
      <c r="H475"/>
      <c r="I475"/>
      <c r="J475"/>
      <c r="K475"/>
      <c r="L475"/>
      <c r="M475"/>
      <c r="N475"/>
      <c r="O475"/>
      <c r="P475"/>
      <c r="Q475"/>
      <c r="R475"/>
      <c r="S475"/>
      <c r="T475"/>
      <c r="U475"/>
      <c r="V475"/>
      <c r="W475"/>
      <c r="X475"/>
      <c r="Y475"/>
      <c r="Z475"/>
      <c r="AA475"/>
      <c r="AB475"/>
      <c r="AC475"/>
      <c r="AD475"/>
      <c r="AE475"/>
      <c r="AF475"/>
    </row>
    <row r="476" spans="1:32" s="6" customFormat="1" ht="12.75" customHeight="1" x14ac:dyDescent="0.25">
      <c r="A476"/>
      <c r="B476"/>
      <c r="C476"/>
      <c r="D476"/>
      <c r="E476"/>
      <c r="F476"/>
      <c r="G476"/>
      <c r="H476"/>
      <c r="I476"/>
      <c r="J476"/>
      <c r="K476"/>
      <c r="L476"/>
      <c r="M476"/>
      <c r="N476"/>
      <c r="O476"/>
      <c r="P476"/>
      <c r="Q476"/>
      <c r="R476"/>
      <c r="S476"/>
      <c r="T476"/>
      <c r="U476"/>
      <c r="V476"/>
      <c r="W476"/>
      <c r="X476"/>
      <c r="Y476"/>
      <c r="Z476"/>
      <c r="AA476"/>
      <c r="AB476"/>
      <c r="AC476"/>
      <c r="AD476"/>
      <c r="AE476"/>
      <c r="AF476"/>
    </row>
    <row r="477" spans="1:32" s="6" customFormat="1" ht="12.75" customHeight="1" x14ac:dyDescent="0.25">
      <c r="A477"/>
      <c r="B477"/>
      <c r="C477"/>
      <c r="D477"/>
      <c r="E477"/>
      <c r="F477"/>
      <c r="G477"/>
      <c r="H477"/>
      <c r="I477"/>
      <c r="J477"/>
      <c r="K477"/>
      <c r="L477"/>
      <c r="M477"/>
      <c r="N477"/>
      <c r="O477"/>
      <c r="P477"/>
      <c r="Q477"/>
      <c r="R477"/>
      <c r="S477"/>
      <c r="T477"/>
      <c r="U477"/>
      <c r="V477"/>
      <c r="W477"/>
      <c r="X477"/>
      <c r="Y477"/>
      <c r="Z477"/>
      <c r="AA477"/>
      <c r="AB477"/>
      <c r="AC477"/>
      <c r="AD477"/>
      <c r="AE477"/>
      <c r="AF477"/>
    </row>
    <row r="478" spans="1:32" s="6" customFormat="1" ht="12.75" customHeight="1" x14ac:dyDescent="0.25">
      <c r="A478"/>
      <c r="B478"/>
      <c r="C478"/>
      <c r="D478"/>
      <c r="E478"/>
      <c r="F478"/>
      <c r="G478"/>
      <c r="H478"/>
      <c r="I478"/>
      <c r="J478"/>
      <c r="K478"/>
      <c r="L478"/>
      <c r="M478"/>
      <c r="N478"/>
      <c r="O478"/>
      <c r="P478"/>
      <c r="Q478"/>
      <c r="R478"/>
      <c r="S478"/>
      <c r="T478"/>
      <c r="U478"/>
      <c r="V478"/>
      <c r="W478"/>
      <c r="X478"/>
      <c r="Y478"/>
      <c r="Z478"/>
      <c r="AA478"/>
      <c r="AB478"/>
      <c r="AC478"/>
      <c r="AD478"/>
      <c r="AE478"/>
      <c r="AF478"/>
    </row>
    <row r="479" spans="1:32" s="6" customFormat="1" ht="12.75" customHeight="1" x14ac:dyDescent="0.25">
      <c r="A479"/>
      <c r="B479"/>
      <c r="C479"/>
      <c r="D479"/>
      <c r="E479"/>
      <c r="F479"/>
      <c r="G479"/>
      <c r="H479"/>
      <c r="I479"/>
      <c r="J479"/>
      <c r="K479"/>
      <c r="L479"/>
      <c r="M479"/>
      <c r="N479"/>
      <c r="O479"/>
      <c r="P479"/>
      <c r="Q479"/>
      <c r="R479"/>
      <c r="S479"/>
      <c r="T479"/>
      <c r="U479"/>
      <c r="V479"/>
      <c r="W479"/>
      <c r="X479"/>
      <c r="Y479"/>
      <c r="Z479"/>
      <c r="AA479"/>
      <c r="AB479"/>
      <c r="AC479"/>
      <c r="AD479"/>
      <c r="AE479"/>
      <c r="AF479"/>
    </row>
    <row r="480" spans="1:32" s="6" customFormat="1" ht="12.75" customHeight="1" x14ac:dyDescent="0.25">
      <c r="A480"/>
      <c r="B480"/>
      <c r="C480"/>
      <c r="D480"/>
      <c r="E480"/>
      <c r="F480"/>
      <c r="G480"/>
      <c r="H480"/>
      <c r="I480"/>
      <c r="J480"/>
      <c r="K480"/>
      <c r="L480"/>
      <c r="M480"/>
      <c r="N480"/>
      <c r="O480"/>
      <c r="P480"/>
      <c r="Q480"/>
      <c r="R480"/>
      <c r="S480"/>
      <c r="T480"/>
      <c r="U480"/>
      <c r="V480"/>
      <c r="W480"/>
      <c r="X480"/>
      <c r="Y480"/>
      <c r="Z480"/>
      <c r="AA480"/>
      <c r="AB480"/>
      <c r="AC480"/>
      <c r="AD480"/>
      <c r="AE480"/>
      <c r="AF480"/>
    </row>
    <row r="481" spans="1:32" s="6" customFormat="1" ht="12.75" customHeight="1" x14ac:dyDescent="0.25">
      <c r="A481"/>
      <c r="B481"/>
      <c r="C481"/>
      <c r="D481"/>
      <c r="E481"/>
      <c r="F481"/>
      <c r="G481"/>
      <c r="H481"/>
      <c r="I481"/>
      <c r="J481"/>
      <c r="K481"/>
      <c r="L481"/>
      <c r="M481"/>
      <c r="N481"/>
      <c r="O481"/>
      <c r="P481"/>
      <c r="Q481"/>
      <c r="R481"/>
      <c r="S481"/>
      <c r="T481"/>
      <c r="U481"/>
      <c r="V481"/>
      <c r="W481"/>
      <c r="X481"/>
      <c r="Y481"/>
      <c r="Z481"/>
      <c r="AA481"/>
      <c r="AB481"/>
      <c r="AC481"/>
      <c r="AD481"/>
      <c r="AE481"/>
      <c r="AF481"/>
    </row>
    <row r="482" spans="1:32" s="6" customFormat="1" ht="12.75" customHeight="1" x14ac:dyDescent="0.25">
      <c r="A482"/>
      <c r="B482"/>
      <c r="C482"/>
      <c r="D482"/>
      <c r="E482"/>
      <c r="F482"/>
      <c r="G482"/>
      <c r="H482"/>
      <c r="I482"/>
      <c r="J482"/>
      <c r="K482"/>
      <c r="L482"/>
      <c r="M482"/>
      <c r="N482"/>
      <c r="O482"/>
      <c r="P482"/>
      <c r="Q482"/>
      <c r="R482"/>
      <c r="S482"/>
      <c r="T482"/>
      <c r="U482"/>
      <c r="V482"/>
      <c r="W482"/>
      <c r="X482"/>
      <c r="Y482"/>
      <c r="Z482"/>
      <c r="AA482"/>
      <c r="AB482"/>
      <c r="AC482"/>
      <c r="AD482"/>
      <c r="AE482"/>
      <c r="AF482"/>
    </row>
    <row r="483" spans="1:32" s="6" customFormat="1" ht="12.75" customHeight="1" x14ac:dyDescent="0.25">
      <c r="A483"/>
      <c r="B483"/>
      <c r="C483"/>
      <c r="D483"/>
      <c r="E483"/>
      <c r="F483"/>
      <c r="G483"/>
      <c r="H483"/>
      <c r="I483"/>
      <c r="J483"/>
      <c r="K483"/>
      <c r="L483"/>
      <c r="M483"/>
      <c r="N483"/>
      <c r="O483"/>
      <c r="P483"/>
      <c r="Q483"/>
      <c r="R483"/>
      <c r="S483"/>
      <c r="T483"/>
      <c r="U483"/>
      <c r="V483"/>
      <c r="W483"/>
      <c r="X483"/>
      <c r="Y483"/>
      <c r="Z483"/>
      <c r="AA483"/>
      <c r="AB483"/>
      <c r="AC483"/>
      <c r="AD483"/>
      <c r="AE483"/>
      <c r="AF483"/>
    </row>
    <row r="484" spans="1:32" s="6" customFormat="1" ht="12.75" customHeight="1" x14ac:dyDescent="0.25">
      <c r="A484"/>
      <c r="B484"/>
      <c r="C484"/>
      <c r="D484"/>
      <c r="E484"/>
      <c r="F484"/>
      <c r="G484"/>
      <c r="H484"/>
      <c r="I484"/>
      <c r="J484"/>
      <c r="K484"/>
      <c r="L484"/>
      <c r="M484"/>
      <c r="N484"/>
      <c r="O484"/>
      <c r="P484"/>
      <c r="Q484"/>
      <c r="R484"/>
      <c r="S484"/>
      <c r="T484"/>
      <c r="U484"/>
      <c r="V484"/>
      <c r="W484"/>
      <c r="X484"/>
      <c r="Y484"/>
      <c r="Z484"/>
      <c r="AA484"/>
      <c r="AB484"/>
      <c r="AC484"/>
      <c r="AD484"/>
      <c r="AE484"/>
      <c r="AF484"/>
    </row>
    <row r="485" spans="1:32" s="6" customFormat="1" ht="12.75" customHeight="1" x14ac:dyDescent="0.25">
      <c r="A485"/>
      <c r="B485"/>
      <c r="C485"/>
      <c r="D485"/>
      <c r="E485"/>
      <c r="F485"/>
      <c r="G485"/>
      <c r="H485"/>
      <c r="I485"/>
      <c r="J485"/>
      <c r="K485"/>
      <c r="L485"/>
      <c r="M485"/>
      <c r="N485"/>
      <c r="O485"/>
      <c r="P485"/>
      <c r="Q485"/>
      <c r="R485"/>
      <c r="S485"/>
      <c r="T485"/>
      <c r="U485"/>
      <c r="V485"/>
      <c r="W485"/>
      <c r="X485"/>
      <c r="Y485"/>
      <c r="Z485"/>
      <c r="AA485"/>
      <c r="AB485"/>
      <c r="AC485"/>
      <c r="AD485"/>
      <c r="AE485"/>
      <c r="AF485"/>
    </row>
    <row r="486" spans="1:32" s="6" customFormat="1" ht="12.75" customHeight="1" x14ac:dyDescent="0.25">
      <c r="A486"/>
      <c r="B486"/>
      <c r="C486"/>
      <c r="D486"/>
      <c r="E486"/>
      <c r="F486"/>
      <c r="G486"/>
      <c r="H486"/>
      <c r="I486"/>
      <c r="J486"/>
      <c r="K486"/>
      <c r="L486"/>
      <c r="M486"/>
      <c r="N486"/>
      <c r="O486"/>
      <c r="P486"/>
      <c r="Q486"/>
      <c r="R486"/>
      <c r="S486"/>
      <c r="T486"/>
      <c r="U486"/>
      <c r="V486"/>
      <c r="W486"/>
      <c r="X486"/>
      <c r="Y486"/>
      <c r="Z486"/>
      <c r="AA486"/>
      <c r="AB486"/>
      <c r="AC486"/>
      <c r="AD486"/>
      <c r="AE486"/>
      <c r="AF486"/>
    </row>
    <row r="487" spans="1:32" s="6" customFormat="1" ht="12.75" customHeight="1" x14ac:dyDescent="0.25">
      <c r="A487"/>
      <c r="B487"/>
      <c r="C487"/>
      <c r="D487"/>
      <c r="E487"/>
      <c r="F487"/>
      <c r="G487"/>
      <c r="H487"/>
      <c r="I487"/>
      <c r="J487"/>
      <c r="K487"/>
      <c r="L487"/>
      <c r="M487"/>
      <c r="N487"/>
      <c r="O487"/>
      <c r="P487"/>
      <c r="Q487"/>
      <c r="R487"/>
      <c r="S487"/>
      <c r="T487"/>
      <c r="U487"/>
      <c r="V487"/>
      <c r="W487"/>
      <c r="X487"/>
      <c r="Y487"/>
      <c r="Z487"/>
      <c r="AA487"/>
      <c r="AB487"/>
      <c r="AC487"/>
      <c r="AD487"/>
      <c r="AE487"/>
      <c r="AF487"/>
    </row>
    <row r="488" spans="1:32" s="6" customFormat="1" ht="12.75" customHeight="1" x14ac:dyDescent="0.25">
      <c r="A488"/>
      <c r="B488"/>
      <c r="C488"/>
      <c r="D488"/>
      <c r="E488"/>
      <c r="F488"/>
      <c r="G488"/>
      <c r="H488"/>
      <c r="I488"/>
      <c r="J488"/>
      <c r="K488"/>
      <c r="L488"/>
      <c r="M488"/>
      <c r="N488"/>
      <c r="O488"/>
      <c r="P488"/>
      <c r="Q488"/>
      <c r="R488"/>
      <c r="S488"/>
      <c r="T488"/>
      <c r="U488"/>
      <c r="V488"/>
      <c r="W488"/>
      <c r="X488"/>
      <c r="Y488"/>
      <c r="Z488"/>
      <c r="AA488"/>
      <c r="AB488"/>
      <c r="AC488"/>
      <c r="AD488"/>
      <c r="AE488"/>
      <c r="AF488"/>
    </row>
    <row r="489" spans="1:32" s="6" customFormat="1" ht="12.75" customHeight="1" x14ac:dyDescent="0.25">
      <c r="A489"/>
      <c r="B489"/>
      <c r="C489"/>
      <c r="D489"/>
      <c r="E489"/>
      <c r="F489"/>
      <c r="G489"/>
      <c r="H489"/>
      <c r="I489"/>
      <c r="J489"/>
      <c r="K489"/>
      <c r="L489"/>
      <c r="M489"/>
      <c r="N489"/>
      <c r="O489"/>
      <c r="P489"/>
      <c r="Q489"/>
      <c r="R489"/>
      <c r="S489"/>
      <c r="T489"/>
      <c r="U489"/>
      <c r="V489"/>
      <c r="W489"/>
      <c r="X489"/>
      <c r="Y489"/>
      <c r="Z489"/>
      <c r="AA489"/>
      <c r="AB489"/>
      <c r="AC489"/>
      <c r="AD489"/>
      <c r="AE489"/>
      <c r="AF489"/>
    </row>
    <row r="490" spans="1:32" s="6" customFormat="1" ht="12.75" customHeight="1" x14ac:dyDescent="0.25">
      <c r="A490"/>
      <c r="B490"/>
      <c r="C490"/>
      <c r="D490"/>
      <c r="E490"/>
      <c r="F490"/>
      <c r="G490"/>
      <c r="H490"/>
      <c r="I490"/>
      <c r="J490"/>
      <c r="K490"/>
      <c r="L490"/>
      <c r="M490"/>
      <c r="N490"/>
      <c r="O490"/>
      <c r="P490"/>
      <c r="Q490"/>
      <c r="R490"/>
      <c r="S490"/>
      <c r="T490"/>
      <c r="U490"/>
      <c r="V490"/>
      <c r="W490"/>
      <c r="X490"/>
      <c r="Y490"/>
      <c r="Z490"/>
      <c r="AA490"/>
      <c r="AB490"/>
      <c r="AC490"/>
      <c r="AD490"/>
      <c r="AE490"/>
      <c r="AF490"/>
    </row>
    <row r="491" spans="1:32" s="6" customFormat="1" ht="12.75" customHeight="1" x14ac:dyDescent="0.25">
      <c r="A491"/>
      <c r="B491"/>
      <c r="C491"/>
      <c r="D491"/>
      <c r="E491"/>
      <c r="F491"/>
      <c r="G491"/>
      <c r="H491"/>
      <c r="I491"/>
      <c r="J491"/>
      <c r="K491"/>
      <c r="L491"/>
      <c r="M491"/>
      <c r="N491"/>
      <c r="O491"/>
      <c r="P491"/>
      <c r="Q491"/>
      <c r="R491"/>
      <c r="S491"/>
      <c r="T491"/>
      <c r="U491"/>
      <c r="V491"/>
      <c r="W491"/>
      <c r="X491"/>
      <c r="Y491"/>
      <c r="Z491"/>
      <c r="AA491"/>
      <c r="AB491"/>
      <c r="AC491"/>
      <c r="AD491"/>
      <c r="AE491"/>
      <c r="AF491"/>
    </row>
    <row r="492" spans="1:32" s="6" customFormat="1" ht="12.75" customHeight="1" x14ac:dyDescent="0.25">
      <c r="A492"/>
      <c r="B492"/>
      <c r="C492"/>
      <c r="D492"/>
      <c r="E492"/>
      <c r="F492"/>
      <c r="G492"/>
      <c r="H492"/>
      <c r="I492"/>
      <c r="J492"/>
      <c r="K492"/>
      <c r="L492"/>
      <c r="M492"/>
      <c r="N492"/>
      <c r="O492"/>
      <c r="P492"/>
      <c r="Q492"/>
      <c r="R492"/>
      <c r="S492"/>
      <c r="T492"/>
      <c r="U492"/>
      <c r="V492"/>
      <c r="W492"/>
      <c r="X492"/>
      <c r="Y492"/>
      <c r="Z492"/>
      <c r="AA492"/>
      <c r="AB492"/>
      <c r="AC492"/>
      <c r="AD492"/>
      <c r="AE492"/>
      <c r="AF492"/>
    </row>
    <row r="493" spans="1:32" s="6" customFormat="1" ht="12.75" customHeight="1" x14ac:dyDescent="0.25">
      <c r="A493"/>
      <c r="B493"/>
      <c r="C493"/>
      <c r="D493"/>
      <c r="E493"/>
      <c r="F493"/>
      <c r="G493"/>
      <c r="H493"/>
      <c r="I493"/>
      <c r="J493"/>
      <c r="K493"/>
      <c r="L493"/>
      <c r="M493"/>
      <c r="N493"/>
      <c r="O493"/>
      <c r="P493"/>
      <c r="Q493"/>
      <c r="R493"/>
      <c r="S493"/>
      <c r="T493"/>
      <c r="U493"/>
      <c r="V493"/>
      <c r="W493"/>
      <c r="X493"/>
      <c r="Y493"/>
      <c r="Z493"/>
      <c r="AA493"/>
      <c r="AB493"/>
      <c r="AC493"/>
      <c r="AD493"/>
      <c r="AE493"/>
      <c r="AF493"/>
    </row>
    <row r="494" spans="1:32" s="6" customFormat="1" ht="12.75" customHeight="1" x14ac:dyDescent="0.25">
      <c r="A494"/>
      <c r="B494"/>
      <c r="C494"/>
      <c r="D494"/>
      <c r="E494"/>
      <c r="F494"/>
      <c r="G494"/>
      <c r="H494"/>
      <c r="I494"/>
      <c r="J494"/>
      <c r="K494"/>
      <c r="L494"/>
      <c r="M494"/>
      <c r="N494"/>
      <c r="O494"/>
      <c r="P494"/>
      <c r="Q494"/>
      <c r="R494"/>
      <c r="S494"/>
      <c r="T494"/>
      <c r="U494"/>
      <c r="V494"/>
      <c r="W494"/>
      <c r="X494"/>
      <c r="Y494"/>
      <c r="Z494"/>
      <c r="AA494"/>
      <c r="AB494"/>
      <c r="AC494"/>
      <c r="AD494"/>
      <c r="AE494"/>
      <c r="AF494"/>
    </row>
    <row r="495" spans="1:32" s="6" customFormat="1" ht="12.75" customHeight="1" x14ac:dyDescent="0.25">
      <c r="A495"/>
      <c r="B495"/>
      <c r="C495"/>
      <c r="D495"/>
      <c r="E495"/>
      <c r="F495"/>
      <c r="G495"/>
      <c r="H495"/>
      <c r="I495"/>
      <c r="J495"/>
      <c r="K495"/>
      <c r="L495"/>
      <c r="M495"/>
      <c r="N495"/>
      <c r="O495"/>
      <c r="P495"/>
      <c r="Q495"/>
      <c r="R495"/>
      <c r="S495"/>
      <c r="T495"/>
      <c r="U495"/>
      <c r="V495"/>
      <c r="W495"/>
      <c r="X495"/>
      <c r="Y495"/>
      <c r="Z495"/>
      <c r="AA495"/>
      <c r="AB495"/>
      <c r="AC495"/>
      <c r="AD495"/>
      <c r="AE495"/>
      <c r="AF495"/>
    </row>
    <row r="496" spans="1:32" s="6" customFormat="1" ht="12.75" customHeight="1" x14ac:dyDescent="0.25">
      <c r="A496"/>
      <c r="B496"/>
      <c r="C496"/>
      <c r="D496"/>
      <c r="E496"/>
      <c r="F496"/>
      <c r="G496"/>
      <c r="H496"/>
      <c r="I496"/>
      <c r="J496"/>
      <c r="K496"/>
      <c r="L496"/>
      <c r="M496"/>
      <c r="N496"/>
      <c r="O496"/>
      <c r="P496"/>
      <c r="Q496"/>
      <c r="R496"/>
      <c r="S496"/>
      <c r="T496"/>
      <c r="U496"/>
      <c r="V496"/>
      <c r="W496"/>
      <c r="X496"/>
      <c r="Y496"/>
      <c r="Z496"/>
      <c r="AA496"/>
      <c r="AB496"/>
      <c r="AC496"/>
      <c r="AD496"/>
      <c r="AE496"/>
      <c r="AF496"/>
    </row>
    <row r="497" spans="1:32" s="6" customFormat="1" ht="12.75" customHeight="1" x14ac:dyDescent="0.25">
      <c r="A497"/>
      <c r="B497"/>
      <c r="C497"/>
      <c r="D497"/>
      <c r="E497"/>
      <c r="F497"/>
      <c r="G497"/>
      <c r="H497"/>
      <c r="I497"/>
      <c r="J497"/>
      <c r="K497"/>
      <c r="L497"/>
      <c r="M497"/>
      <c r="N497"/>
      <c r="O497"/>
      <c r="P497"/>
      <c r="Q497"/>
      <c r="R497"/>
      <c r="S497"/>
      <c r="T497"/>
      <c r="U497"/>
      <c r="V497"/>
      <c r="W497"/>
      <c r="X497"/>
      <c r="Y497"/>
      <c r="Z497"/>
      <c r="AA497"/>
      <c r="AB497"/>
      <c r="AC497"/>
      <c r="AD497"/>
      <c r="AE497"/>
      <c r="AF497"/>
    </row>
    <row r="498" spans="1:32" s="6" customFormat="1" ht="12.75" customHeight="1" x14ac:dyDescent="0.25">
      <c r="A498"/>
      <c r="B498"/>
      <c r="C498"/>
      <c r="D498"/>
      <c r="E498"/>
      <c r="F498"/>
      <c r="G498"/>
      <c r="H498"/>
      <c r="I498"/>
      <c r="J498"/>
      <c r="K498"/>
      <c r="L498"/>
      <c r="M498"/>
      <c r="N498"/>
      <c r="O498"/>
      <c r="P498"/>
      <c r="Q498"/>
      <c r="R498"/>
      <c r="S498"/>
      <c r="T498"/>
      <c r="U498"/>
      <c r="V498"/>
      <c r="W498"/>
      <c r="X498"/>
      <c r="Y498"/>
      <c r="Z498"/>
      <c r="AA498"/>
      <c r="AB498"/>
      <c r="AC498"/>
      <c r="AD498"/>
      <c r="AE498"/>
      <c r="AF498"/>
    </row>
    <row r="499" spans="1:32" s="6" customFormat="1" ht="12.75" customHeight="1" x14ac:dyDescent="0.25">
      <c r="A499"/>
      <c r="B499"/>
      <c r="C499"/>
      <c r="D499"/>
      <c r="E499"/>
      <c r="F499"/>
      <c r="G499"/>
      <c r="H499"/>
      <c r="I499"/>
      <c r="J499"/>
      <c r="K499"/>
      <c r="L499"/>
      <c r="M499"/>
      <c r="N499"/>
      <c r="O499"/>
      <c r="P499"/>
      <c r="Q499"/>
      <c r="R499"/>
      <c r="S499"/>
      <c r="T499"/>
      <c r="U499"/>
      <c r="V499"/>
      <c r="W499"/>
      <c r="X499"/>
      <c r="Y499"/>
      <c r="Z499"/>
      <c r="AA499"/>
      <c r="AB499"/>
      <c r="AC499"/>
      <c r="AD499"/>
      <c r="AE499"/>
      <c r="AF499"/>
    </row>
    <row r="500" spans="1:32" s="6" customFormat="1" ht="12.75" customHeight="1" x14ac:dyDescent="0.25">
      <c r="A500"/>
      <c r="B500"/>
      <c r="C500"/>
      <c r="D500"/>
      <c r="E500"/>
      <c r="F500"/>
      <c r="G500"/>
      <c r="H500"/>
      <c r="I500"/>
      <c r="J500"/>
      <c r="K500"/>
      <c r="L500"/>
      <c r="M500"/>
      <c r="N500"/>
      <c r="O500"/>
      <c r="P500"/>
      <c r="Q500"/>
      <c r="R500"/>
      <c r="S500"/>
      <c r="T500"/>
      <c r="U500"/>
      <c r="V500"/>
      <c r="W500"/>
      <c r="X500"/>
      <c r="Y500"/>
      <c r="Z500"/>
      <c r="AA500"/>
      <c r="AB500"/>
      <c r="AC500"/>
      <c r="AD500"/>
      <c r="AE500"/>
      <c r="AF500"/>
    </row>
    <row r="501" spans="1:32" s="6" customFormat="1" ht="12.75" customHeight="1" x14ac:dyDescent="0.25">
      <c r="A501"/>
      <c r="B501"/>
      <c r="C501"/>
      <c r="D501"/>
      <c r="E501"/>
      <c r="F501"/>
      <c r="G501"/>
      <c r="H501"/>
      <c r="I501"/>
      <c r="J501"/>
      <c r="K501"/>
      <c r="L501"/>
      <c r="M501"/>
      <c r="N501"/>
      <c r="O501"/>
      <c r="P501"/>
      <c r="Q501"/>
      <c r="R501"/>
      <c r="S501"/>
      <c r="T501"/>
      <c r="U501"/>
      <c r="V501"/>
      <c r="W501"/>
      <c r="X501"/>
      <c r="Y501"/>
      <c r="Z501"/>
      <c r="AA501"/>
      <c r="AB501"/>
      <c r="AC501"/>
      <c r="AD501"/>
      <c r="AE501"/>
      <c r="AF501"/>
    </row>
    <row r="502" spans="1:32" s="6" customFormat="1" ht="12.75" customHeight="1" x14ac:dyDescent="0.25">
      <c r="A502"/>
      <c r="B502"/>
      <c r="C502"/>
      <c r="D502"/>
      <c r="E502"/>
      <c r="F502"/>
      <c r="G502"/>
      <c r="H502"/>
      <c r="I502"/>
      <c r="J502"/>
      <c r="K502"/>
      <c r="L502"/>
      <c r="M502"/>
      <c r="N502"/>
      <c r="O502"/>
      <c r="P502"/>
      <c r="Q502"/>
      <c r="R502"/>
      <c r="S502"/>
      <c r="T502"/>
      <c r="U502"/>
      <c r="V502"/>
      <c r="W502"/>
      <c r="X502"/>
      <c r="Y502"/>
      <c r="Z502"/>
      <c r="AA502"/>
      <c r="AB502"/>
      <c r="AC502"/>
      <c r="AD502"/>
      <c r="AE502"/>
      <c r="AF502"/>
    </row>
    <row r="503" spans="1:32" s="6" customFormat="1" ht="12.75" customHeight="1" x14ac:dyDescent="0.25">
      <c r="A503"/>
      <c r="B503"/>
      <c r="C503"/>
      <c r="D503"/>
      <c r="E503"/>
      <c r="F503"/>
      <c r="G503"/>
      <c r="H503"/>
      <c r="I503"/>
      <c r="J503"/>
      <c r="K503"/>
      <c r="L503"/>
      <c r="M503"/>
      <c r="N503"/>
      <c r="O503"/>
      <c r="P503"/>
      <c r="Q503"/>
      <c r="R503"/>
      <c r="S503"/>
      <c r="T503"/>
      <c r="U503"/>
      <c r="V503"/>
      <c r="W503"/>
      <c r="X503"/>
      <c r="Y503"/>
      <c r="Z503"/>
      <c r="AA503"/>
      <c r="AB503"/>
      <c r="AC503"/>
      <c r="AD503"/>
      <c r="AE503"/>
      <c r="AF503"/>
    </row>
    <row r="504" spans="1:32" s="6" customFormat="1" ht="12.75" customHeight="1" x14ac:dyDescent="0.25">
      <c r="A504"/>
      <c r="B504"/>
      <c r="C504"/>
      <c r="D504"/>
      <c r="E504"/>
      <c r="F504"/>
      <c r="G504"/>
      <c r="H504"/>
      <c r="I504"/>
      <c r="J504"/>
      <c r="K504"/>
      <c r="L504"/>
      <c r="M504"/>
      <c r="N504"/>
      <c r="O504"/>
      <c r="P504"/>
      <c r="Q504"/>
      <c r="R504"/>
      <c r="S504"/>
      <c r="T504"/>
      <c r="U504"/>
      <c r="V504"/>
      <c r="W504"/>
      <c r="X504"/>
      <c r="Y504"/>
      <c r="Z504"/>
      <c r="AA504"/>
      <c r="AB504"/>
      <c r="AC504"/>
      <c r="AD504"/>
      <c r="AE504"/>
      <c r="AF504"/>
    </row>
    <row r="505" spans="1:32" s="6" customFormat="1" ht="12.75" customHeight="1" x14ac:dyDescent="0.25">
      <c r="A505"/>
      <c r="B505"/>
      <c r="C505"/>
      <c r="D505"/>
      <c r="E505"/>
      <c r="F505"/>
      <c r="G505"/>
      <c r="H505"/>
      <c r="I505"/>
      <c r="J505"/>
      <c r="K505"/>
      <c r="L505"/>
      <c r="M505"/>
      <c r="N505"/>
      <c r="O505"/>
      <c r="P505"/>
      <c r="Q505"/>
      <c r="R505"/>
      <c r="S505"/>
      <c r="T505"/>
      <c r="U505"/>
      <c r="V505"/>
      <c r="W505"/>
      <c r="X505"/>
      <c r="Y505"/>
      <c r="Z505"/>
      <c r="AA505"/>
      <c r="AB505"/>
      <c r="AC505"/>
      <c r="AD505"/>
      <c r="AE505"/>
      <c r="AF505"/>
    </row>
    <row r="506" spans="1:32" s="6" customFormat="1" ht="12.75" customHeight="1" x14ac:dyDescent="0.25">
      <c r="A506"/>
      <c r="B506"/>
      <c r="C506"/>
      <c r="D506"/>
      <c r="E506"/>
      <c r="F506"/>
      <c r="G506"/>
      <c r="H506"/>
      <c r="I506"/>
      <c r="J506"/>
      <c r="K506"/>
      <c r="L506"/>
      <c r="M506"/>
      <c r="N506"/>
      <c r="O506"/>
      <c r="P506"/>
      <c r="Q506"/>
      <c r="R506"/>
      <c r="S506"/>
      <c r="T506"/>
      <c r="U506"/>
      <c r="V506"/>
      <c r="W506"/>
      <c r="X506"/>
      <c r="Y506"/>
      <c r="Z506"/>
      <c r="AA506"/>
      <c r="AB506"/>
      <c r="AC506"/>
      <c r="AD506"/>
      <c r="AE506"/>
      <c r="AF506"/>
    </row>
    <row r="507" spans="1:32" s="6" customFormat="1" ht="12.75" customHeight="1" x14ac:dyDescent="0.25">
      <c r="A507"/>
      <c r="B507"/>
      <c r="C507"/>
      <c r="D507"/>
      <c r="E507"/>
      <c r="F507"/>
      <c r="G507"/>
      <c r="H507"/>
      <c r="I507"/>
      <c r="J507"/>
      <c r="K507"/>
      <c r="L507"/>
      <c r="M507"/>
      <c r="N507"/>
      <c r="O507"/>
      <c r="P507"/>
      <c r="Q507"/>
      <c r="R507"/>
      <c r="S507"/>
      <c r="T507"/>
      <c r="U507"/>
      <c r="V507"/>
      <c r="W507"/>
      <c r="X507"/>
      <c r="Y507"/>
      <c r="Z507"/>
      <c r="AA507"/>
      <c r="AB507"/>
      <c r="AC507"/>
      <c r="AD507"/>
      <c r="AE507"/>
      <c r="AF507"/>
    </row>
    <row r="508" spans="1:32" s="6" customFormat="1" ht="12.75" customHeight="1" x14ac:dyDescent="0.25">
      <c r="A508"/>
      <c r="B508"/>
      <c r="C508"/>
      <c r="D508"/>
      <c r="E508"/>
      <c r="F508"/>
      <c r="G508"/>
      <c r="H508"/>
      <c r="I508"/>
      <c r="J508"/>
      <c r="K508"/>
      <c r="L508"/>
      <c r="M508"/>
      <c r="N508"/>
      <c r="O508"/>
      <c r="P508"/>
      <c r="Q508"/>
      <c r="R508"/>
      <c r="S508"/>
      <c r="T508"/>
      <c r="U508"/>
      <c r="V508"/>
      <c r="W508"/>
      <c r="X508"/>
      <c r="Y508"/>
      <c r="Z508"/>
      <c r="AA508"/>
      <c r="AB508"/>
      <c r="AC508"/>
      <c r="AD508"/>
      <c r="AE508"/>
      <c r="AF508"/>
    </row>
    <row r="509" spans="1:32" s="6" customFormat="1" ht="12.75" customHeight="1" x14ac:dyDescent="0.25">
      <c r="A509"/>
      <c r="B509"/>
      <c r="C509"/>
      <c r="D509"/>
      <c r="E509"/>
      <c r="F509"/>
      <c r="G509"/>
      <c r="H509"/>
      <c r="I509"/>
      <c r="J509"/>
      <c r="K509"/>
      <c r="L509"/>
      <c r="M509"/>
      <c r="N509"/>
      <c r="O509"/>
      <c r="P509"/>
      <c r="Q509"/>
      <c r="R509"/>
      <c r="S509"/>
      <c r="T509"/>
      <c r="U509"/>
      <c r="V509"/>
      <c r="W509"/>
      <c r="X509"/>
      <c r="Y509"/>
      <c r="Z509"/>
      <c r="AA509"/>
      <c r="AB509"/>
      <c r="AC509"/>
      <c r="AD509"/>
      <c r="AE509"/>
      <c r="AF509"/>
    </row>
    <row r="510" spans="1:32" s="6" customFormat="1" ht="12.75" customHeight="1" x14ac:dyDescent="0.25">
      <c r="A510"/>
      <c r="B510"/>
      <c r="C510"/>
      <c r="D510"/>
      <c r="E510"/>
      <c r="F510"/>
      <c r="G510"/>
      <c r="H510"/>
      <c r="I510"/>
      <c r="J510"/>
      <c r="K510"/>
      <c r="L510"/>
      <c r="M510"/>
      <c r="N510"/>
      <c r="O510"/>
      <c r="P510"/>
      <c r="Q510"/>
      <c r="R510"/>
      <c r="S510"/>
      <c r="T510"/>
      <c r="U510"/>
      <c r="V510"/>
      <c r="W510"/>
      <c r="X510"/>
      <c r="Y510"/>
      <c r="Z510"/>
      <c r="AA510"/>
      <c r="AB510"/>
      <c r="AC510"/>
      <c r="AD510"/>
      <c r="AE510"/>
      <c r="AF510"/>
    </row>
    <row r="511" spans="1:32" s="6" customFormat="1" ht="12.75" customHeight="1" x14ac:dyDescent="0.25">
      <c r="A511"/>
      <c r="B511"/>
      <c r="C511"/>
      <c r="D511"/>
      <c r="E511"/>
      <c r="F511"/>
      <c r="G511"/>
      <c r="H511"/>
      <c r="I511"/>
      <c r="J511"/>
      <c r="K511"/>
      <c r="L511"/>
      <c r="M511"/>
      <c r="N511"/>
      <c r="O511"/>
      <c r="P511"/>
      <c r="Q511"/>
      <c r="R511"/>
      <c r="S511"/>
      <c r="T511"/>
      <c r="U511"/>
      <c r="V511"/>
      <c r="W511"/>
      <c r="X511"/>
      <c r="Y511"/>
      <c r="Z511"/>
      <c r="AA511"/>
      <c r="AB511"/>
      <c r="AC511"/>
      <c r="AD511"/>
      <c r="AE511"/>
      <c r="AF511"/>
    </row>
    <row r="512" spans="1:32" s="6" customFormat="1" ht="12.75" customHeight="1" x14ac:dyDescent="0.25">
      <c r="A512"/>
      <c r="B512"/>
      <c r="C512"/>
      <c r="D512"/>
      <c r="E512"/>
      <c r="F512"/>
      <c r="G512"/>
      <c r="H512"/>
      <c r="I512"/>
      <c r="J512"/>
      <c r="K512"/>
      <c r="L512"/>
      <c r="M512"/>
      <c r="N512"/>
      <c r="O512"/>
      <c r="P512"/>
      <c r="Q512"/>
      <c r="R512"/>
      <c r="S512"/>
      <c r="T512"/>
      <c r="U512"/>
      <c r="V512"/>
      <c r="W512"/>
      <c r="X512"/>
      <c r="Y512"/>
      <c r="Z512"/>
      <c r="AA512"/>
      <c r="AB512"/>
      <c r="AC512"/>
      <c r="AD512"/>
      <c r="AE512"/>
      <c r="AF512"/>
    </row>
    <row r="513" spans="1:32" s="6" customFormat="1" ht="12.75" customHeight="1" x14ac:dyDescent="0.25">
      <c r="A513"/>
      <c r="B513"/>
      <c r="C513"/>
      <c r="D513"/>
      <c r="E513"/>
      <c r="F513"/>
      <c r="G513"/>
      <c r="H513"/>
      <c r="I513"/>
      <c r="J513"/>
      <c r="K513"/>
      <c r="L513"/>
      <c r="M513"/>
      <c r="N513"/>
      <c r="O513"/>
      <c r="P513"/>
      <c r="Q513"/>
      <c r="R513"/>
      <c r="S513"/>
      <c r="T513"/>
      <c r="U513"/>
      <c r="V513"/>
      <c r="W513"/>
      <c r="X513"/>
      <c r="Y513"/>
      <c r="Z513"/>
      <c r="AA513"/>
      <c r="AB513"/>
      <c r="AC513"/>
      <c r="AD513"/>
      <c r="AE513"/>
      <c r="AF513"/>
    </row>
    <row r="514" spans="1:32" s="6" customFormat="1" ht="12.75" customHeight="1" x14ac:dyDescent="0.25">
      <c r="A514"/>
      <c r="B514"/>
      <c r="C514"/>
      <c r="D514"/>
      <c r="E514"/>
      <c r="F514"/>
      <c r="G514"/>
      <c r="H514"/>
      <c r="I514"/>
      <c r="J514"/>
      <c r="K514"/>
      <c r="L514"/>
      <c r="M514"/>
      <c r="N514"/>
      <c r="O514"/>
      <c r="P514"/>
      <c r="Q514"/>
      <c r="R514"/>
      <c r="S514"/>
      <c r="T514"/>
      <c r="U514"/>
      <c r="V514"/>
      <c r="W514"/>
      <c r="X514"/>
      <c r="Y514"/>
      <c r="Z514"/>
      <c r="AA514"/>
      <c r="AB514"/>
      <c r="AC514"/>
      <c r="AD514"/>
      <c r="AE514"/>
      <c r="AF514"/>
    </row>
    <row r="515" spans="1:32" s="6" customFormat="1" ht="12.75" customHeight="1" x14ac:dyDescent="0.25">
      <c r="A515"/>
      <c r="B515"/>
      <c r="C515"/>
      <c r="D515"/>
      <c r="E515"/>
      <c r="F515"/>
      <c r="G515"/>
      <c r="H515"/>
      <c r="I515"/>
      <c r="J515"/>
      <c r="K515"/>
      <c r="L515"/>
      <c r="M515"/>
      <c r="N515"/>
      <c r="O515"/>
      <c r="P515"/>
      <c r="Q515"/>
      <c r="R515"/>
      <c r="S515"/>
      <c r="T515"/>
      <c r="U515"/>
      <c r="V515"/>
      <c r="W515"/>
      <c r="X515"/>
      <c r="Y515"/>
      <c r="Z515"/>
      <c r="AA515"/>
      <c r="AB515"/>
      <c r="AC515"/>
      <c r="AD515"/>
      <c r="AE515"/>
      <c r="AF515"/>
    </row>
    <row r="516" spans="1:32" s="6" customFormat="1" ht="12.75" customHeight="1" x14ac:dyDescent="0.25">
      <c r="A516"/>
      <c r="B516"/>
      <c r="C516"/>
      <c r="D516"/>
      <c r="E516"/>
      <c r="F516"/>
      <c r="G516"/>
      <c r="H516"/>
      <c r="I516"/>
      <c r="J516"/>
      <c r="K516"/>
      <c r="L516"/>
      <c r="M516"/>
      <c r="N516"/>
      <c r="O516"/>
      <c r="P516"/>
      <c r="Q516"/>
      <c r="R516"/>
      <c r="S516"/>
      <c r="T516"/>
      <c r="U516"/>
      <c r="V516"/>
      <c r="W516"/>
      <c r="X516"/>
      <c r="Y516"/>
      <c r="Z516"/>
      <c r="AA516"/>
      <c r="AB516"/>
      <c r="AC516"/>
      <c r="AD516"/>
      <c r="AE516"/>
      <c r="AF516"/>
    </row>
    <row r="517" spans="1:32" s="6" customFormat="1" ht="12.75" customHeight="1" x14ac:dyDescent="0.25">
      <c r="A517"/>
      <c r="B517"/>
      <c r="C517"/>
      <c r="D517"/>
      <c r="E517"/>
      <c r="F517"/>
      <c r="G517"/>
      <c r="H517"/>
      <c r="I517"/>
      <c r="J517"/>
      <c r="K517"/>
      <c r="L517"/>
      <c r="M517"/>
      <c r="N517"/>
      <c r="O517"/>
      <c r="P517"/>
      <c r="Q517"/>
      <c r="R517"/>
      <c r="S517"/>
      <c r="T517"/>
      <c r="U517"/>
      <c r="V517"/>
      <c r="W517"/>
      <c r="X517"/>
      <c r="Y517"/>
      <c r="Z517"/>
      <c r="AA517"/>
      <c r="AB517"/>
      <c r="AC517"/>
      <c r="AD517"/>
      <c r="AE517"/>
      <c r="AF517"/>
    </row>
    <row r="518" spans="1:32" s="6" customFormat="1" ht="12.75" customHeight="1" x14ac:dyDescent="0.25">
      <c r="A518"/>
      <c r="B518"/>
      <c r="C518"/>
      <c r="D518"/>
      <c r="E518"/>
      <c r="F518"/>
      <c r="G518"/>
      <c r="H518"/>
      <c r="I518"/>
      <c r="J518"/>
      <c r="K518"/>
      <c r="L518"/>
      <c r="M518"/>
      <c r="N518"/>
      <c r="O518"/>
      <c r="P518"/>
      <c r="Q518"/>
      <c r="R518"/>
      <c r="S518"/>
      <c r="T518"/>
      <c r="U518"/>
      <c r="V518"/>
      <c r="W518"/>
      <c r="X518"/>
      <c r="Y518"/>
      <c r="Z518"/>
      <c r="AA518"/>
      <c r="AB518"/>
      <c r="AC518"/>
      <c r="AD518"/>
      <c r="AE518"/>
      <c r="AF518"/>
    </row>
    <row r="519" spans="1:32" s="6" customFormat="1" ht="12.75" customHeight="1" x14ac:dyDescent="0.25">
      <c r="A519"/>
      <c r="B519"/>
      <c r="C519"/>
      <c r="D519"/>
      <c r="E519"/>
      <c r="F519"/>
      <c r="G519"/>
      <c r="H519"/>
      <c r="I519"/>
      <c r="J519"/>
      <c r="K519"/>
      <c r="L519"/>
      <c r="M519"/>
      <c r="N519"/>
      <c r="O519"/>
      <c r="P519"/>
      <c r="Q519"/>
      <c r="R519"/>
      <c r="S519"/>
      <c r="T519"/>
      <c r="U519"/>
      <c r="V519"/>
      <c r="W519"/>
      <c r="X519"/>
      <c r="Y519"/>
      <c r="Z519"/>
      <c r="AA519"/>
      <c r="AB519"/>
      <c r="AC519"/>
      <c r="AD519"/>
      <c r="AE519"/>
      <c r="AF519"/>
    </row>
    <row r="520" spans="1:32" s="6" customFormat="1" ht="12.75" customHeight="1" x14ac:dyDescent="0.25">
      <c r="A520"/>
      <c r="B520"/>
      <c r="C520"/>
      <c r="D520"/>
      <c r="E520"/>
      <c r="F520"/>
      <c r="G520"/>
      <c r="H520"/>
      <c r="I520"/>
      <c r="J520"/>
      <c r="K520"/>
      <c r="L520"/>
      <c r="M520"/>
      <c r="N520"/>
      <c r="O520"/>
      <c r="P520"/>
      <c r="Q520"/>
      <c r="R520"/>
      <c r="S520"/>
      <c r="T520"/>
      <c r="U520"/>
      <c r="V520"/>
      <c r="W520"/>
      <c r="X520"/>
      <c r="Y520"/>
      <c r="Z520"/>
      <c r="AA520"/>
      <c r="AB520"/>
      <c r="AC520"/>
      <c r="AD520"/>
      <c r="AE520"/>
      <c r="AF520"/>
    </row>
    <row r="521" spans="1:32" s="6" customFormat="1" ht="12.75" customHeight="1" x14ac:dyDescent="0.25">
      <c r="A521"/>
      <c r="B521"/>
      <c r="C521"/>
      <c r="D521"/>
      <c r="E521"/>
      <c r="F521"/>
      <c r="G521"/>
      <c r="H521"/>
      <c r="I521"/>
      <c r="J521"/>
      <c r="K521"/>
      <c r="L521"/>
      <c r="M521"/>
      <c r="N521"/>
      <c r="O521"/>
      <c r="P521"/>
      <c r="Q521"/>
      <c r="R521"/>
      <c r="S521"/>
      <c r="T521"/>
      <c r="U521"/>
      <c r="V521"/>
      <c r="W521"/>
      <c r="X521"/>
      <c r="Y521"/>
      <c r="Z521"/>
      <c r="AA521"/>
      <c r="AB521"/>
      <c r="AC521"/>
      <c r="AD521"/>
      <c r="AE521"/>
      <c r="AF521"/>
    </row>
    <row r="522" spans="1:32" s="6" customFormat="1" ht="12.75" customHeight="1" x14ac:dyDescent="0.25">
      <c r="A522"/>
      <c r="B522"/>
      <c r="C522"/>
      <c r="D522"/>
      <c r="E522"/>
      <c r="F522"/>
      <c r="G522"/>
      <c r="H522"/>
      <c r="I522"/>
      <c r="J522"/>
      <c r="K522"/>
      <c r="L522"/>
      <c r="M522"/>
      <c r="N522"/>
      <c r="O522"/>
      <c r="P522"/>
      <c r="Q522"/>
      <c r="R522"/>
      <c r="S522"/>
      <c r="T522"/>
      <c r="U522"/>
      <c r="V522"/>
      <c r="W522"/>
      <c r="X522"/>
      <c r="Y522"/>
      <c r="Z522"/>
      <c r="AA522"/>
      <c r="AB522"/>
      <c r="AC522"/>
      <c r="AD522"/>
      <c r="AE522"/>
      <c r="AF522"/>
    </row>
    <row r="523" spans="1:32" s="6" customFormat="1" ht="12.75" customHeight="1" x14ac:dyDescent="0.25">
      <c r="A523"/>
      <c r="B523"/>
      <c r="C523"/>
      <c r="D523"/>
      <c r="E523"/>
      <c r="F523"/>
      <c r="G523"/>
      <c r="H523"/>
      <c r="I523"/>
      <c r="J523"/>
      <c r="K523"/>
      <c r="L523"/>
      <c r="M523"/>
      <c r="N523"/>
      <c r="O523"/>
      <c r="P523"/>
      <c r="Q523"/>
      <c r="R523"/>
      <c r="S523"/>
      <c r="T523"/>
      <c r="U523"/>
      <c r="V523"/>
      <c r="W523"/>
      <c r="X523"/>
      <c r="Y523"/>
      <c r="Z523"/>
      <c r="AA523"/>
      <c r="AB523"/>
      <c r="AC523"/>
      <c r="AD523"/>
      <c r="AE523"/>
      <c r="AF523"/>
    </row>
    <row r="524" spans="1:32" s="6" customFormat="1" ht="12.75" customHeight="1" x14ac:dyDescent="0.25">
      <c r="A524"/>
      <c r="B524"/>
      <c r="C524"/>
      <c r="D524"/>
      <c r="E524"/>
      <c r="F524"/>
      <c r="G524"/>
      <c r="H524"/>
      <c r="I524"/>
      <c r="J524"/>
      <c r="K524"/>
      <c r="L524"/>
      <c r="M524"/>
      <c r="N524"/>
      <c r="O524"/>
      <c r="P524"/>
      <c r="Q524"/>
      <c r="R524"/>
      <c r="S524"/>
      <c r="T524"/>
      <c r="U524"/>
      <c r="V524"/>
      <c r="W524"/>
      <c r="X524"/>
      <c r="Y524"/>
      <c r="Z524"/>
      <c r="AA524"/>
      <c r="AB524"/>
      <c r="AC524"/>
      <c r="AD524"/>
      <c r="AE524"/>
      <c r="AF524"/>
    </row>
    <row r="525" spans="1:32" s="6" customFormat="1" ht="12.75" customHeight="1" x14ac:dyDescent="0.25">
      <c r="A525"/>
      <c r="B525"/>
      <c r="C525"/>
      <c r="D525"/>
      <c r="E525"/>
      <c r="F525"/>
      <c r="G525"/>
      <c r="H525"/>
      <c r="I525"/>
      <c r="J525"/>
      <c r="K525"/>
      <c r="L525"/>
      <c r="M525"/>
      <c r="N525"/>
      <c r="O525"/>
      <c r="P525"/>
      <c r="Q525"/>
      <c r="R525"/>
      <c r="S525"/>
      <c r="T525"/>
      <c r="U525"/>
      <c r="V525"/>
      <c r="W525"/>
      <c r="X525"/>
      <c r="Y525"/>
      <c r="Z525"/>
      <c r="AA525"/>
      <c r="AB525"/>
      <c r="AC525"/>
      <c r="AD525"/>
      <c r="AE525"/>
      <c r="AF525"/>
    </row>
    <row r="526" spans="1:32" s="6" customFormat="1" ht="12.75" customHeight="1" x14ac:dyDescent="0.25">
      <c r="A526"/>
      <c r="B526"/>
      <c r="C526"/>
      <c r="D526"/>
      <c r="E526"/>
      <c r="F526"/>
      <c r="G526"/>
      <c r="H526"/>
      <c r="I526"/>
      <c r="J526"/>
      <c r="K526"/>
      <c r="L526"/>
      <c r="M526"/>
      <c r="N526"/>
      <c r="O526"/>
      <c r="P526"/>
      <c r="Q526"/>
      <c r="R526"/>
      <c r="S526"/>
      <c r="T526"/>
      <c r="U526"/>
      <c r="V526"/>
      <c r="W526"/>
      <c r="X526"/>
      <c r="Y526"/>
      <c r="Z526"/>
      <c r="AA526"/>
      <c r="AB526"/>
      <c r="AC526"/>
      <c r="AD526"/>
      <c r="AE526"/>
      <c r="AF526"/>
    </row>
    <row r="527" spans="1:32" s="6" customFormat="1" ht="12.75" customHeight="1" x14ac:dyDescent="0.25">
      <c r="A527"/>
      <c r="B527"/>
      <c r="C527"/>
      <c r="D527"/>
      <c r="E527"/>
      <c r="F527"/>
      <c r="G527"/>
      <c r="H527"/>
      <c r="I527"/>
      <c r="J527"/>
      <c r="K527"/>
      <c r="L527"/>
      <c r="M527"/>
      <c r="N527"/>
      <c r="O527"/>
      <c r="P527"/>
      <c r="Q527"/>
      <c r="R527"/>
      <c r="S527"/>
      <c r="T527"/>
      <c r="U527"/>
      <c r="V527"/>
      <c r="W527"/>
      <c r="X527"/>
      <c r="Y527"/>
      <c r="Z527"/>
      <c r="AA527"/>
      <c r="AB527"/>
      <c r="AC527"/>
      <c r="AD527"/>
      <c r="AE527"/>
      <c r="AF527"/>
    </row>
    <row r="528" spans="1:32" s="6" customFormat="1" ht="12.75" customHeight="1" x14ac:dyDescent="0.25">
      <c r="A528"/>
      <c r="B528"/>
      <c r="C528"/>
      <c r="D528"/>
      <c r="E528"/>
      <c r="F528"/>
      <c r="G528"/>
      <c r="H528"/>
      <c r="I528"/>
      <c r="J528"/>
      <c r="K528"/>
      <c r="L528"/>
      <c r="M528"/>
      <c r="N528"/>
      <c r="O528"/>
      <c r="P528"/>
      <c r="Q528"/>
      <c r="R528"/>
      <c r="S528"/>
      <c r="T528"/>
      <c r="U528"/>
      <c r="V528"/>
      <c r="W528"/>
      <c r="X528"/>
      <c r="Y528"/>
      <c r="Z528"/>
      <c r="AA528"/>
      <c r="AB528"/>
      <c r="AC528"/>
      <c r="AD528"/>
      <c r="AE528"/>
      <c r="AF528"/>
    </row>
    <row r="529" spans="1:32" s="6" customFormat="1" ht="12.75" customHeight="1" x14ac:dyDescent="0.25">
      <c r="A529"/>
      <c r="B529"/>
      <c r="C529"/>
      <c r="D529"/>
      <c r="E529"/>
      <c r="F529"/>
      <c r="G529"/>
      <c r="H529"/>
      <c r="I529"/>
      <c r="J529"/>
      <c r="K529"/>
      <c r="L529"/>
      <c r="M529"/>
      <c r="N529"/>
      <c r="O529"/>
      <c r="P529"/>
      <c r="Q529"/>
      <c r="R529"/>
      <c r="S529"/>
      <c r="T529"/>
      <c r="U529"/>
      <c r="V529"/>
      <c r="W529"/>
      <c r="X529"/>
      <c r="Y529"/>
      <c r="Z529"/>
      <c r="AA529"/>
      <c r="AB529"/>
      <c r="AC529"/>
      <c r="AD529"/>
      <c r="AE529"/>
      <c r="AF529"/>
    </row>
    <row r="530" spans="1:32" s="6" customFormat="1" ht="12.75" customHeight="1" x14ac:dyDescent="0.25">
      <c r="A530"/>
      <c r="B530"/>
      <c r="C530"/>
      <c r="D530"/>
      <c r="E530"/>
      <c r="F530"/>
      <c r="G530"/>
      <c r="H530"/>
      <c r="I530"/>
      <c r="J530"/>
      <c r="K530"/>
      <c r="L530"/>
      <c r="M530"/>
      <c r="N530"/>
      <c r="O530"/>
      <c r="P530"/>
      <c r="Q530"/>
      <c r="R530"/>
      <c r="S530"/>
      <c r="T530"/>
      <c r="U530"/>
      <c r="V530"/>
      <c r="W530"/>
      <c r="X530"/>
      <c r="Y530"/>
      <c r="Z530"/>
      <c r="AA530"/>
      <c r="AB530"/>
      <c r="AC530"/>
      <c r="AD530"/>
      <c r="AE530"/>
      <c r="AF530"/>
    </row>
    <row r="531" spans="1:32" s="6" customFormat="1" ht="12.75" customHeight="1" x14ac:dyDescent="0.25">
      <c r="A531"/>
      <c r="B531"/>
      <c r="C531"/>
      <c r="D531"/>
      <c r="E531"/>
      <c r="F531"/>
      <c r="G531"/>
      <c r="H531"/>
      <c r="I531"/>
      <c r="J531"/>
      <c r="K531"/>
      <c r="L531"/>
      <c r="M531"/>
      <c r="N531"/>
      <c r="O531"/>
      <c r="P531"/>
      <c r="Q531"/>
      <c r="R531"/>
      <c r="S531"/>
      <c r="T531"/>
      <c r="U531"/>
      <c r="V531"/>
      <c r="W531"/>
      <c r="X531"/>
      <c r="Y531"/>
      <c r="Z531"/>
      <c r="AA531"/>
      <c r="AB531"/>
      <c r="AC531"/>
      <c r="AD531"/>
      <c r="AE531"/>
      <c r="AF531"/>
    </row>
    <row r="532" spans="1:32" s="6" customFormat="1" ht="12.75" customHeight="1" x14ac:dyDescent="0.25">
      <c r="A532"/>
      <c r="B532"/>
      <c r="C532"/>
      <c r="D532"/>
      <c r="E532"/>
      <c r="F532"/>
      <c r="G532"/>
      <c r="H532"/>
      <c r="I532"/>
      <c r="J532"/>
      <c r="K532"/>
      <c r="L532"/>
      <c r="M532"/>
      <c r="N532"/>
      <c r="O532"/>
      <c r="P532"/>
      <c r="Q532"/>
      <c r="R532"/>
      <c r="S532"/>
      <c r="T532"/>
      <c r="U532"/>
      <c r="V532"/>
      <c r="W532"/>
      <c r="X532"/>
      <c r="Y532"/>
      <c r="Z532"/>
      <c r="AA532"/>
      <c r="AB532"/>
      <c r="AC532"/>
      <c r="AD532"/>
      <c r="AE532"/>
      <c r="AF532"/>
    </row>
    <row r="533" spans="1:32" s="6" customFormat="1" ht="12.75" customHeight="1" x14ac:dyDescent="0.25">
      <c r="A533"/>
      <c r="B533"/>
      <c r="C533"/>
      <c r="D533"/>
      <c r="E533"/>
      <c r="F533"/>
      <c r="G533"/>
      <c r="H533"/>
      <c r="I533"/>
      <c r="J533"/>
      <c r="K533"/>
      <c r="L533"/>
      <c r="M533"/>
      <c r="N533"/>
      <c r="O533"/>
      <c r="P533"/>
      <c r="Q533"/>
      <c r="R533"/>
      <c r="S533"/>
      <c r="T533"/>
      <c r="U533"/>
      <c r="V533"/>
      <c r="W533"/>
      <c r="X533"/>
      <c r="Y533"/>
      <c r="Z533"/>
      <c r="AA533"/>
      <c r="AB533"/>
      <c r="AC533"/>
      <c r="AD533"/>
      <c r="AE533"/>
      <c r="AF533"/>
    </row>
    <row r="534" spans="1:32" s="6" customFormat="1" ht="12.75" customHeight="1" x14ac:dyDescent="0.25">
      <c r="A534"/>
      <c r="B534"/>
      <c r="C534"/>
      <c r="D534"/>
      <c r="E534"/>
      <c r="F534"/>
      <c r="G534"/>
      <c r="H534"/>
      <c r="I534"/>
      <c r="J534"/>
      <c r="K534"/>
      <c r="L534"/>
      <c r="M534"/>
      <c r="N534"/>
      <c r="O534"/>
      <c r="P534"/>
      <c r="Q534"/>
      <c r="R534"/>
      <c r="S534"/>
      <c r="T534"/>
      <c r="U534"/>
      <c r="V534"/>
      <c r="W534"/>
      <c r="X534"/>
      <c r="Y534"/>
      <c r="Z534"/>
      <c r="AA534"/>
      <c r="AB534"/>
      <c r="AC534"/>
      <c r="AD534"/>
      <c r="AE534"/>
      <c r="AF534"/>
    </row>
    <row r="535" spans="1:32" s="6" customFormat="1" ht="12.75" customHeight="1" x14ac:dyDescent="0.25">
      <c r="A535"/>
      <c r="B535"/>
      <c r="C535"/>
      <c r="D535"/>
      <c r="E535"/>
      <c r="F535"/>
      <c r="G535"/>
      <c r="H535"/>
      <c r="I535"/>
      <c r="J535"/>
      <c r="K535"/>
      <c r="L535"/>
      <c r="M535"/>
      <c r="N535"/>
      <c r="O535"/>
      <c r="P535"/>
      <c r="Q535"/>
      <c r="R535"/>
      <c r="S535"/>
      <c r="T535"/>
      <c r="U535"/>
      <c r="V535"/>
      <c r="W535"/>
      <c r="X535"/>
      <c r="Y535"/>
      <c r="Z535"/>
      <c r="AA535"/>
      <c r="AB535"/>
      <c r="AC535"/>
      <c r="AD535"/>
      <c r="AE535"/>
      <c r="AF535"/>
    </row>
    <row r="536" spans="1:32" s="6" customFormat="1" ht="12.75" customHeight="1" x14ac:dyDescent="0.25">
      <c r="A536"/>
      <c r="B536"/>
      <c r="C536"/>
      <c r="D536"/>
      <c r="E536"/>
      <c r="F536"/>
      <c r="G536"/>
      <c r="H536"/>
      <c r="I536"/>
      <c r="J536"/>
      <c r="K536"/>
      <c r="L536"/>
      <c r="M536"/>
      <c r="N536"/>
      <c r="O536"/>
      <c r="P536"/>
      <c r="Q536"/>
      <c r="R536"/>
      <c r="S536"/>
      <c r="T536"/>
      <c r="U536"/>
      <c r="V536"/>
      <c r="W536"/>
      <c r="X536"/>
      <c r="Y536"/>
      <c r="Z536"/>
      <c r="AA536"/>
      <c r="AB536"/>
      <c r="AC536"/>
      <c r="AD536"/>
      <c r="AE536"/>
      <c r="AF536"/>
    </row>
    <row r="537" spans="1:32" s="6" customFormat="1" ht="12.75" customHeight="1" x14ac:dyDescent="0.25">
      <c r="A537"/>
      <c r="B537"/>
      <c r="C537"/>
      <c r="D537"/>
      <c r="E537"/>
      <c r="F537"/>
      <c r="G537"/>
      <c r="H537"/>
      <c r="I537"/>
      <c r="J537"/>
      <c r="K537"/>
      <c r="L537"/>
      <c r="M537"/>
      <c r="N537"/>
      <c r="O537"/>
      <c r="P537"/>
      <c r="Q537"/>
      <c r="R537"/>
      <c r="S537"/>
      <c r="T537"/>
      <c r="U537"/>
      <c r="V537"/>
      <c r="W537"/>
      <c r="X537"/>
      <c r="Y537"/>
      <c r="Z537"/>
      <c r="AA537"/>
      <c r="AB537"/>
      <c r="AC537"/>
      <c r="AD537"/>
      <c r="AE537"/>
      <c r="AF537"/>
    </row>
    <row r="538" spans="1:32" s="6" customFormat="1" ht="12.75" customHeight="1" x14ac:dyDescent="0.25">
      <c r="A538"/>
      <c r="B538"/>
      <c r="C538"/>
      <c r="D538"/>
      <c r="E538"/>
      <c r="F538"/>
      <c r="G538"/>
      <c r="H538"/>
      <c r="I538"/>
      <c r="J538"/>
      <c r="K538"/>
      <c r="L538"/>
      <c r="M538"/>
      <c r="N538"/>
      <c r="O538"/>
      <c r="P538"/>
      <c r="Q538"/>
      <c r="R538"/>
      <c r="S538"/>
      <c r="T538"/>
      <c r="U538"/>
      <c r="V538"/>
      <c r="W538"/>
      <c r="X538"/>
      <c r="Y538"/>
      <c r="Z538"/>
      <c r="AA538"/>
      <c r="AB538"/>
      <c r="AC538"/>
      <c r="AD538"/>
      <c r="AE538"/>
      <c r="AF538"/>
    </row>
    <row r="539" spans="1:32" s="6" customFormat="1" ht="12.75" customHeight="1" x14ac:dyDescent="0.25">
      <c r="A539"/>
      <c r="B539"/>
      <c r="C539"/>
      <c r="D539"/>
      <c r="E539"/>
      <c r="F539"/>
      <c r="G539"/>
      <c r="H539"/>
      <c r="I539"/>
      <c r="J539"/>
      <c r="K539"/>
      <c r="L539"/>
      <c r="M539"/>
      <c r="N539"/>
      <c r="O539"/>
      <c r="P539"/>
      <c r="Q539"/>
      <c r="R539"/>
      <c r="S539"/>
      <c r="T539"/>
      <c r="U539"/>
      <c r="V539"/>
      <c r="W539"/>
      <c r="X539"/>
      <c r="Y539"/>
      <c r="Z539"/>
      <c r="AA539"/>
      <c r="AB539"/>
      <c r="AC539"/>
      <c r="AD539"/>
      <c r="AE539"/>
      <c r="AF539"/>
    </row>
    <row r="540" spans="1:32" s="6" customFormat="1" ht="12.75" customHeight="1" x14ac:dyDescent="0.25">
      <c r="A540"/>
      <c r="B540"/>
      <c r="C540"/>
      <c r="D540"/>
      <c r="E540"/>
      <c r="F540"/>
      <c r="G540"/>
      <c r="H540"/>
      <c r="I540"/>
      <c r="J540"/>
      <c r="K540"/>
      <c r="L540"/>
      <c r="M540"/>
      <c r="N540"/>
      <c r="O540"/>
      <c r="P540"/>
      <c r="Q540"/>
      <c r="R540"/>
      <c r="S540"/>
      <c r="T540"/>
      <c r="U540"/>
      <c r="V540"/>
      <c r="W540"/>
      <c r="X540"/>
      <c r="Y540"/>
      <c r="Z540"/>
      <c r="AA540"/>
      <c r="AB540"/>
      <c r="AC540"/>
      <c r="AD540"/>
      <c r="AE540"/>
      <c r="AF540"/>
    </row>
    <row r="541" spans="1:32" s="6" customFormat="1" ht="12.75" customHeight="1" x14ac:dyDescent="0.25">
      <c r="A541"/>
      <c r="B541"/>
      <c r="C541"/>
      <c r="D541"/>
      <c r="E541"/>
      <c r="F541"/>
      <c r="G541"/>
      <c r="H541"/>
      <c r="I541"/>
      <c r="J541"/>
      <c r="K541"/>
      <c r="L541"/>
      <c r="M541"/>
      <c r="N541"/>
      <c r="O541"/>
      <c r="P541"/>
      <c r="Q541"/>
      <c r="R541"/>
      <c r="S541"/>
      <c r="T541"/>
      <c r="U541"/>
      <c r="V541"/>
      <c r="W541"/>
      <c r="X541"/>
      <c r="Y541"/>
      <c r="Z541"/>
      <c r="AA541"/>
      <c r="AB541"/>
      <c r="AC541"/>
      <c r="AD541"/>
      <c r="AE541"/>
      <c r="AF541"/>
    </row>
    <row r="542" spans="1:32" s="6" customFormat="1" ht="12.75" customHeight="1" x14ac:dyDescent="0.25">
      <c r="A542"/>
      <c r="B542"/>
      <c r="C542"/>
      <c r="D542"/>
      <c r="E542"/>
      <c r="F542"/>
      <c r="G542"/>
      <c r="H542"/>
      <c r="I542"/>
      <c r="J542"/>
      <c r="K542"/>
      <c r="L542"/>
      <c r="M542"/>
      <c r="N542"/>
      <c r="O542"/>
      <c r="P542"/>
      <c r="Q542"/>
      <c r="R542"/>
      <c r="S542"/>
      <c r="T542"/>
      <c r="U542"/>
      <c r="V542"/>
      <c r="W542"/>
      <c r="X542"/>
      <c r="Y542"/>
      <c r="Z542"/>
      <c r="AA542"/>
      <c r="AB542"/>
      <c r="AC542"/>
      <c r="AD542"/>
      <c r="AE542"/>
      <c r="AF542"/>
    </row>
    <row r="543" spans="1:32" s="6" customFormat="1" ht="12.75" customHeight="1" x14ac:dyDescent="0.25">
      <c r="A543"/>
      <c r="B543"/>
      <c r="C543"/>
      <c r="D543"/>
      <c r="E543"/>
      <c r="F543"/>
      <c r="G543"/>
      <c r="H543"/>
      <c r="I543"/>
      <c r="J543"/>
      <c r="K543"/>
      <c r="L543"/>
      <c r="M543"/>
      <c r="N543"/>
      <c r="O543"/>
      <c r="P543"/>
      <c r="Q543"/>
      <c r="R543"/>
      <c r="S543"/>
      <c r="T543"/>
      <c r="U543"/>
      <c r="V543"/>
      <c r="W543"/>
      <c r="X543"/>
      <c r="Y543"/>
      <c r="Z543"/>
      <c r="AA543"/>
      <c r="AB543"/>
      <c r="AC543"/>
      <c r="AD543"/>
      <c r="AE543"/>
      <c r="AF543"/>
    </row>
    <row r="544" spans="1:32" s="6" customFormat="1" ht="12.75" customHeight="1" x14ac:dyDescent="0.25">
      <c r="A544"/>
      <c r="B544"/>
      <c r="C544"/>
      <c r="D544"/>
      <c r="E544"/>
      <c r="F544"/>
      <c r="G544"/>
      <c r="H544"/>
      <c r="I544"/>
      <c r="J544"/>
      <c r="K544"/>
      <c r="L544"/>
      <c r="M544"/>
      <c r="N544"/>
      <c r="O544"/>
      <c r="P544"/>
      <c r="Q544"/>
      <c r="R544"/>
      <c r="S544"/>
      <c r="T544"/>
      <c r="U544"/>
      <c r="V544"/>
      <c r="W544"/>
      <c r="X544"/>
      <c r="Y544"/>
      <c r="Z544"/>
      <c r="AA544"/>
      <c r="AB544"/>
      <c r="AC544"/>
      <c r="AD544"/>
      <c r="AE544"/>
      <c r="AF544"/>
    </row>
    <row r="545" spans="1:32" s="6" customFormat="1" ht="12.75" customHeight="1" x14ac:dyDescent="0.25">
      <c r="A545"/>
      <c r="B545"/>
      <c r="C545"/>
      <c r="D545"/>
      <c r="E545"/>
      <c r="F545"/>
      <c r="G545"/>
      <c r="H545"/>
      <c r="I545"/>
      <c r="J545"/>
      <c r="K545"/>
      <c r="L545"/>
      <c r="M545"/>
      <c r="N545"/>
      <c r="O545"/>
      <c r="P545"/>
      <c r="Q545"/>
      <c r="R545"/>
      <c r="S545"/>
      <c r="T545"/>
      <c r="U545"/>
      <c r="V545"/>
      <c r="W545"/>
      <c r="X545"/>
      <c r="Y545"/>
      <c r="Z545"/>
      <c r="AA545"/>
      <c r="AB545"/>
      <c r="AC545"/>
      <c r="AD545"/>
      <c r="AE545"/>
      <c r="AF545"/>
    </row>
    <row r="546" spans="1:32" s="6" customFormat="1" ht="12.75" customHeight="1" x14ac:dyDescent="0.25">
      <c r="A546"/>
      <c r="B546"/>
      <c r="C546"/>
      <c r="D546"/>
      <c r="E546"/>
      <c r="F546"/>
      <c r="G546"/>
      <c r="H546"/>
      <c r="I546"/>
      <c r="J546"/>
      <c r="K546"/>
      <c r="L546"/>
      <c r="M546"/>
      <c r="N546"/>
      <c r="O546"/>
      <c r="P546"/>
      <c r="Q546"/>
      <c r="R546"/>
      <c r="S546"/>
      <c r="T546"/>
      <c r="U546"/>
      <c r="V546"/>
      <c r="W546"/>
      <c r="X546"/>
      <c r="Y546"/>
      <c r="Z546"/>
      <c r="AA546"/>
      <c r="AB546"/>
      <c r="AC546"/>
      <c r="AD546"/>
      <c r="AE546"/>
      <c r="AF546"/>
    </row>
    <row r="547" spans="1:32" s="6" customFormat="1" ht="12.75" customHeight="1" x14ac:dyDescent="0.25">
      <c r="A547"/>
      <c r="B547"/>
      <c r="C547"/>
      <c r="D547"/>
      <c r="E547"/>
      <c r="F547"/>
      <c r="G547"/>
      <c r="H547"/>
      <c r="I547"/>
      <c r="J547"/>
      <c r="K547"/>
      <c r="L547"/>
      <c r="M547"/>
      <c r="N547"/>
      <c r="O547"/>
      <c r="P547"/>
      <c r="Q547"/>
      <c r="R547"/>
      <c r="S547"/>
      <c r="T547"/>
      <c r="U547"/>
      <c r="V547"/>
      <c r="W547"/>
      <c r="X547"/>
      <c r="Y547"/>
      <c r="Z547"/>
      <c r="AA547"/>
      <c r="AB547"/>
      <c r="AC547"/>
      <c r="AD547"/>
      <c r="AE547"/>
      <c r="AF547"/>
    </row>
    <row r="548" spans="1:32" s="6" customFormat="1" ht="12.75" customHeight="1" x14ac:dyDescent="0.25">
      <c r="A548"/>
      <c r="B548"/>
      <c r="C548"/>
      <c r="D548"/>
      <c r="E548"/>
      <c r="F548"/>
      <c r="G548"/>
      <c r="H548"/>
      <c r="I548"/>
      <c r="J548"/>
      <c r="K548"/>
      <c r="L548"/>
      <c r="M548"/>
      <c r="N548"/>
      <c r="O548"/>
      <c r="P548"/>
      <c r="Q548"/>
      <c r="R548"/>
      <c r="S548"/>
      <c r="T548"/>
      <c r="U548"/>
      <c r="V548"/>
      <c r="W548"/>
      <c r="X548"/>
      <c r="Y548"/>
      <c r="Z548"/>
      <c r="AA548"/>
      <c r="AB548"/>
      <c r="AC548"/>
      <c r="AD548"/>
      <c r="AE548"/>
      <c r="AF548"/>
    </row>
    <row r="549" spans="1:32" s="6" customFormat="1" ht="12.75" customHeight="1" x14ac:dyDescent="0.25">
      <c r="A549"/>
      <c r="B549"/>
      <c r="C549"/>
      <c r="D549"/>
      <c r="E549"/>
      <c r="F549"/>
      <c r="G549"/>
      <c r="H549"/>
      <c r="I549"/>
      <c r="J549"/>
      <c r="K549"/>
      <c r="L549"/>
      <c r="M549"/>
      <c r="N549"/>
      <c r="O549"/>
      <c r="P549"/>
      <c r="Q549"/>
      <c r="R549"/>
      <c r="S549"/>
      <c r="T549"/>
      <c r="U549"/>
      <c r="V549"/>
      <c r="W549"/>
      <c r="X549"/>
      <c r="Y549"/>
      <c r="Z549"/>
      <c r="AA549"/>
      <c r="AB549"/>
      <c r="AC549"/>
      <c r="AD549"/>
      <c r="AE549"/>
      <c r="AF549"/>
    </row>
    <row r="550" spans="1:32" s="6" customFormat="1" ht="12.75" customHeight="1" x14ac:dyDescent="0.25">
      <c r="A550"/>
      <c r="B550"/>
      <c r="C550"/>
      <c r="D550"/>
      <c r="E550"/>
      <c r="F550"/>
      <c r="G550"/>
      <c r="H550"/>
      <c r="I550"/>
      <c r="J550"/>
      <c r="K550"/>
      <c r="L550"/>
      <c r="M550"/>
      <c r="N550"/>
      <c r="O550"/>
      <c r="P550"/>
      <c r="Q550"/>
      <c r="R550"/>
      <c r="S550"/>
      <c r="T550"/>
      <c r="U550"/>
      <c r="V550"/>
      <c r="W550"/>
      <c r="X550"/>
      <c r="Y550"/>
      <c r="Z550"/>
      <c r="AA550"/>
      <c r="AB550"/>
      <c r="AC550"/>
      <c r="AD550"/>
      <c r="AE550"/>
      <c r="AF550"/>
    </row>
    <row r="551" spans="1:32" s="6" customFormat="1" ht="12.75" customHeight="1" x14ac:dyDescent="0.25">
      <c r="A551"/>
      <c r="B551"/>
      <c r="C551"/>
      <c r="D551"/>
      <c r="E551"/>
      <c r="F551"/>
      <c r="G551"/>
      <c r="H551"/>
      <c r="I551"/>
      <c r="J551"/>
      <c r="K551"/>
      <c r="L551"/>
      <c r="M551"/>
      <c r="N551"/>
      <c r="O551"/>
      <c r="P551"/>
      <c r="Q551"/>
      <c r="R551"/>
      <c r="S551"/>
      <c r="T551"/>
      <c r="U551"/>
      <c r="V551"/>
      <c r="W551"/>
      <c r="X551"/>
      <c r="Y551"/>
      <c r="Z551"/>
      <c r="AA551"/>
      <c r="AB551"/>
      <c r="AC551"/>
      <c r="AD551"/>
      <c r="AE551"/>
      <c r="AF551"/>
    </row>
    <row r="552" spans="1:32" s="6" customFormat="1" ht="12.75" customHeight="1" x14ac:dyDescent="0.25">
      <c r="A552"/>
      <c r="B552"/>
      <c r="C552"/>
      <c r="D552"/>
      <c r="E552"/>
      <c r="F552"/>
      <c r="G552"/>
      <c r="H552"/>
      <c r="I552"/>
      <c r="J552"/>
      <c r="K552"/>
      <c r="L552"/>
      <c r="M552"/>
      <c r="N552"/>
      <c r="O552"/>
      <c r="P552"/>
      <c r="Q552"/>
      <c r="R552"/>
      <c r="S552"/>
      <c r="T552"/>
      <c r="U552"/>
      <c r="V552"/>
      <c r="W552"/>
      <c r="X552"/>
      <c r="Y552"/>
      <c r="Z552"/>
      <c r="AA552"/>
      <c r="AB552"/>
      <c r="AC552"/>
      <c r="AD552"/>
      <c r="AE552"/>
      <c r="AF552"/>
    </row>
    <row r="553" spans="1:32" s="6" customFormat="1" ht="12.75" customHeight="1" x14ac:dyDescent="0.25">
      <c r="A553"/>
      <c r="B553"/>
      <c r="C553"/>
      <c r="D553"/>
      <c r="E553"/>
      <c r="F553"/>
      <c r="G553"/>
      <c r="H553"/>
      <c r="I553"/>
      <c r="J553"/>
      <c r="K553"/>
      <c r="L553"/>
      <c r="M553"/>
      <c r="N553"/>
      <c r="O553"/>
      <c r="P553"/>
      <c r="Q553"/>
      <c r="R553"/>
      <c r="S553"/>
      <c r="T553"/>
      <c r="U553"/>
      <c r="V553"/>
      <c r="W553"/>
      <c r="X553"/>
      <c r="Y553"/>
      <c r="Z553"/>
      <c r="AA553"/>
      <c r="AB553"/>
      <c r="AC553"/>
      <c r="AD553"/>
      <c r="AE553"/>
      <c r="AF553"/>
    </row>
    <row r="554" spans="1:32" s="6" customFormat="1" ht="12.75" customHeight="1" x14ac:dyDescent="0.25">
      <c r="A554"/>
      <c r="B554"/>
      <c r="C554"/>
      <c r="D554"/>
      <c r="E554"/>
      <c r="F554"/>
      <c r="G554"/>
      <c r="H554"/>
      <c r="I554"/>
      <c r="J554"/>
      <c r="K554"/>
      <c r="L554"/>
      <c r="M554"/>
      <c r="N554"/>
      <c r="O554"/>
      <c r="P554"/>
      <c r="Q554"/>
      <c r="R554"/>
      <c r="S554"/>
      <c r="T554"/>
      <c r="U554"/>
      <c r="V554"/>
      <c r="W554"/>
      <c r="X554"/>
      <c r="Y554"/>
      <c r="Z554"/>
      <c r="AA554"/>
      <c r="AB554"/>
      <c r="AC554"/>
      <c r="AD554"/>
      <c r="AE554"/>
      <c r="AF554"/>
    </row>
    <row r="555" spans="1:32" s="6" customFormat="1" ht="12.75" customHeight="1" x14ac:dyDescent="0.25">
      <c r="A555"/>
      <c r="B555"/>
      <c r="C555"/>
      <c r="D555"/>
      <c r="E555"/>
      <c r="F555"/>
      <c r="G555"/>
      <c r="H555"/>
      <c r="I555"/>
      <c r="J555"/>
      <c r="K555"/>
      <c r="L555"/>
      <c r="M555"/>
      <c r="N555"/>
      <c r="O555"/>
      <c r="P555"/>
      <c r="Q555"/>
      <c r="R555"/>
      <c r="S555"/>
      <c r="T555"/>
      <c r="U555"/>
      <c r="V555"/>
      <c r="W555"/>
      <c r="X555"/>
      <c r="Y555"/>
      <c r="Z555"/>
      <c r="AA555"/>
      <c r="AB555"/>
      <c r="AC555"/>
      <c r="AD555"/>
      <c r="AE555"/>
      <c r="AF555"/>
    </row>
    <row r="556" spans="1:32" s="6" customFormat="1" ht="12.75" customHeight="1" x14ac:dyDescent="0.25">
      <c r="A556"/>
      <c r="B556"/>
      <c r="C556"/>
      <c r="D556"/>
      <c r="E556"/>
      <c r="F556"/>
      <c r="G556"/>
      <c r="H556"/>
      <c r="I556"/>
      <c r="J556"/>
      <c r="K556"/>
      <c r="L556"/>
      <c r="M556"/>
      <c r="N556"/>
      <c r="O556"/>
      <c r="P556"/>
      <c r="Q556"/>
      <c r="R556"/>
      <c r="S556"/>
      <c r="T556"/>
      <c r="U556"/>
      <c r="V556"/>
      <c r="W556"/>
      <c r="X556"/>
      <c r="Y556"/>
      <c r="Z556"/>
      <c r="AA556"/>
      <c r="AB556"/>
      <c r="AC556"/>
      <c r="AD556"/>
      <c r="AE556"/>
      <c r="AF556"/>
    </row>
    <row r="557" spans="1:32" s="6" customFormat="1" ht="12.75" customHeight="1" x14ac:dyDescent="0.25">
      <c r="A557"/>
      <c r="B557"/>
      <c r="C557"/>
      <c r="D557"/>
      <c r="E557"/>
      <c r="F557"/>
      <c r="G557"/>
      <c r="H557"/>
      <c r="I557"/>
      <c r="J557"/>
      <c r="K557"/>
      <c r="L557"/>
      <c r="M557"/>
      <c r="N557"/>
      <c r="O557"/>
      <c r="P557"/>
      <c r="Q557"/>
      <c r="R557"/>
      <c r="S557"/>
      <c r="T557"/>
      <c r="U557"/>
      <c r="V557"/>
      <c r="W557"/>
      <c r="X557"/>
      <c r="Y557"/>
      <c r="Z557"/>
      <c r="AA557"/>
      <c r="AB557"/>
      <c r="AC557"/>
      <c r="AD557"/>
      <c r="AE557"/>
      <c r="AF557"/>
    </row>
    <row r="558" spans="1:32" s="6" customFormat="1" ht="12.75" customHeight="1" x14ac:dyDescent="0.25">
      <c r="A558"/>
      <c r="B558"/>
      <c r="C558"/>
      <c r="D558"/>
      <c r="E558"/>
      <c r="F558"/>
      <c r="G558"/>
      <c r="H558"/>
      <c r="I558"/>
      <c r="J558"/>
      <c r="K558"/>
      <c r="L558"/>
      <c r="M558"/>
      <c r="N558"/>
      <c r="O558"/>
      <c r="P558"/>
      <c r="Q558"/>
      <c r="R558"/>
      <c r="S558"/>
      <c r="T558"/>
      <c r="U558"/>
      <c r="V558"/>
      <c r="W558"/>
      <c r="X558"/>
      <c r="Y558"/>
      <c r="Z558"/>
      <c r="AA558"/>
      <c r="AB558"/>
      <c r="AC558"/>
      <c r="AD558"/>
      <c r="AE558"/>
      <c r="AF558"/>
    </row>
    <row r="559" spans="1:32" s="6" customFormat="1" ht="12.75" customHeight="1" x14ac:dyDescent="0.25">
      <c r="A559"/>
      <c r="B559"/>
      <c r="C559"/>
      <c r="D559"/>
      <c r="E559"/>
      <c r="F559"/>
      <c r="G559"/>
      <c r="H559"/>
      <c r="I559"/>
      <c r="J559"/>
      <c r="K559"/>
      <c r="L559"/>
      <c r="M559"/>
      <c r="N559"/>
      <c r="O559"/>
      <c r="P559"/>
      <c r="Q559"/>
      <c r="R559"/>
      <c r="S559"/>
      <c r="T559"/>
      <c r="U559"/>
      <c r="V559"/>
      <c r="W559"/>
      <c r="X559"/>
      <c r="Y559"/>
      <c r="Z559"/>
      <c r="AA559"/>
      <c r="AB559"/>
      <c r="AC559"/>
      <c r="AD559"/>
      <c r="AE559"/>
      <c r="AF559"/>
    </row>
    <row r="560" spans="1:32" s="6" customFormat="1" ht="12.75" customHeight="1" x14ac:dyDescent="0.25">
      <c r="A560"/>
      <c r="B560"/>
      <c r="C560"/>
      <c r="D560"/>
      <c r="E560"/>
      <c r="F560"/>
      <c r="G560"/>
      <c r="H560"/>
      <c r="I560"/>
      <c r="J560"/>
      <c r="K560"/>
      <c r="L560"/>
      <c r="M560"/>
      <c r="N560"/>
      <c r="O560"/>
      <c r="P560"/>
      <c r="Q560"/>
      <c r="R560"/>
      <c r="S560"/>
      <c r="T560"/>
      <c r="U560"/>
      <c r="V560"/>
      <c r="W560"/>
      <c r="X560"/>
      <c r="Y560"/>
      <c r="Z560"/>
      <c r="AA560"/>
      <c r="AB560"/>
      <c r="AC560"/>
      <c r="AD560"/>
      <c r="AE560"/>
      <c r="AF560"/>
    </row>
    <row r="561" spans="1:32" s="6" customFormat="1" ht="12.75" customHeight="1" x14ac:dyDescent="0.25">
      <c r="A561"/>
      <c r="B561"/>
      <c r="C561"/>
      <c r="D561"/>
      <c r="E561"/>
      <c r="F561"/>
      <c r="G561"/>
      <c r="H561"/>
      <c r="I561"/>
      <c r="J561"/>
      <c r="K561"/>
      <c r="L561"/>
      <c r="M561"/>
      <c r="N561"/>
      <c r="O561"/>
      <c r="P561"/>
      <c r="Q561"/>
      <c r="R561"/>
      <c r="S561"/>
      <c r="T561"/>
      <c r="U561"/>
      <c r="V561"/>
      <c r="W561"/>
      <c r="X561"/>
      <c r="Y561"/>
      <c r="Z561"/>
      <c r="AA561"/>
      <c r="AB561"/>
      <c r="AC561"/>
      <c r="AD561"/>
      <c r="AE561"/>
      <c r="AF561"/>
    </row>
    <row r="562" spans="1:32" s="6" customFormat="1" ht="12.75" customHeight="1" x14ac:dyDescent="0.25">
      <c r="A562"/>
      <c r="B562"/>
      <c r="C562"/>
      <c r="D562"/>
      <c r="E562"/>
      <c r="F562"/>
      <c r="G562"/>
      <c r="H562"/>
      <c r="I562"/>
      <c r="J562"/>
      <c r="K562"/>
      <c r="L562"/>
      <c r="M562"/>
      <c r="N562"/>
      <c r="O562"/>
      <c r="P562"/>
      <c r="Q562"/>
      <c r="R562"/>
      <c r="S562"/>
      <c r="T562"/>
      <c r="U562"/>
      <c r="V562"/>
      <c r="W562"/>
      <c r="X562"/>
      <c r="Y562"/>
      <c r="Z562"/>
      <c r="AA562"/>
      <c r="AB562"/>
      <c r="AC562"/>
      <c r="AD562"/>
      <c r="AE562"/>
      <c r="AF562"/>
    </row>
    <row r="563" spans="1:32" s="6" customFormat="1" ht="12.75" customHeight="1" x14ac:dyDescent="0.25">
      <c r="A563"/>
      <c r="B563"/>
      <c r="C563"/>
      <c r="D563"/>
      <c r="E563"/>
      <c r="F563"/>
      <c r="G563"/>
      <c r="H563"/>
      <c r="I563"/>
      <c r="J563"/>
      <c r="K563"/>
      <c r="L563"/>
      <c r="M563"/>
      <c r="N563"/>
      <c r="O563"/>
      <c r="P563"/>
      <c r="Q563"/>
      <c r="R563"/>
      <c r="S563"/>
      <c r="T563"/>
      <c r="U563"/>
      <c r="V563"/>
      <c r="W563"/>
      <c r="X563"/>
      <c r="Y563"/>
      <c r="Z563"/>
      <c r="AA563"/>
      <c r="AB563"/>
      <c r="AC563"/>
      <c r="AD563"/>
      <c r="AE563"/>
      <c r="AF563"/>
    </row>
    <row r="564" spans="1:32" s="6" customFormat="1" ht="12.75" customHeight="1" x14ac:dyDescent="0.25">
      <c r="A564"/>
      <c r="B564"/>
      <c r="C564"/>
      <c r="D564"/>
      <c r="E564"/>
      <c r="F564"/>
      <c r="G564"/>
      <c r="H564"/>
      <c r="I564"/>
      <c r="J564"/>
      <c r="K564"/>
      <c r="L564"/>
      <c r="M564"/>
      <c r="N564"/>
      <c r="O564"/>
      <c r="P564"/>
      <c r="Q564"/>
      <c r="R564"/>
      <c r="S564"/>
      <c r="T564"/>
      <c r="U564"/>
      <c r="V564"/>
      <c r="W564"/>
      <c r="X564"/>
      <c r="Y564"/>
      <c r="Z564"/>
      <c r="AA564"/>
      <c r="AB564"/>
      <c r="AC564"/>
      <c r="AD564"/>
      <c r="AE564"/>
      <c r="AF564"/>
    </row>
    <row r="565" spans="1:32" s="6" customFormat="1" ht="12.75" customHeight="1" x14ac:dyDescent="0.25">
      <c r="A565"/>
      <c r="B565"/>
      <c r="C565"/>
      <c r="D565"/>
      <c r="E565"/>
      <c r="F565"/>
      <c r="G565"/>
      <c r="H565"/>
      <c r="I565"/>
      <c r="J565"/>
      <c r="K565"/>
      <c r="L565"/>
      <c r="M565"/>
      <c r="N565"/>
      <c r="O565"/>
      <c r="P565"/>
      <c r="Q565"/>
      <c r="R565"/>
      <c r="S565"/>
      <c r="T565"/>
      <c r="U565"/>
      <c r="V565"/>
      <c r="W565"/>
      <c r="X565"/>
      <c r="Y565"/>
      <c r="Z565"/>
      <c r="AA565"/>
      <c r="AB565"/>
      <c r="AC565"/>
      <c r="AD565"/>
      <c r="AE565"/>
      <c r="AF565"/>
    </row>
    <row r="566" spans="1:32" s="6" customFormat="1" ht="12.75" customHeight="1" x14ac:dyDescent="0.25">
      <c r="A566"/>
      <c r="B566"/>
      <c r="C566"/>
      <c r="D566"/>
      <c r="E566"/>
      <c r="F566"/>
      <c r="G566"/>
      <c r="H566"/>
      <c r="I566"/>
      <c r="J566"/>
      <c r="K566"/>
      <c r="L566"/>
      <c r="M566"/>
      <c r="N566"/>
      <c r="O566"/>
      <c r="P566"/>
      <c r="Q566"/>
      <c r="R566"/>
      <c r="S566"/>
      <c r="T566"/>
      <c r="U566"/>
      <c r="V566"/>
      <c r="W566"/>
      <c r="X566"/>
      <c r="Y566"/>
      <c r="Z566"/>
      <c r="AA566"/>
      <c r="AB566"/>
      <c r="AC566"/>
      <c r="AD566"/>
      <c r="AE566"/>
      <c r="AF566"/>
    </row>
    <row r="567" spans="1:32" s="6" customFormat="1" ht="12.75" customHeight="1" x14ac:dyDescent="0.25">
      <c r="A567"/>
      <c r="B567"/>
      <c r="C567"/>
      <c r="D567"/>
      <c r="E567"/>
      <c r="F567"/>
      <c r="G567"/>
      <c r="H567"/>
      <c r="I567"/>
      <c r="J567"/>
      <c r="K567"/>
      <c r="L567"/>
      <c r="M567"/>
      <c r="N567"/>
      <c r="O567"/>
      <c r="P567"/>
      <c r="Q567"/>
      <c r="R567"/>
      <c r="S567"/>
      <c r="T567"/>
      <c r="U567"/>
      <c r="V567"/>
      <c r="W567"/>
      <c r="X567"/>
      <c r="Y567"/>
      <c r="Z567"/>
      <c r="AA567"/>
      <c r="AB567"/>
      <c r="AC567"/>
      <c r="AD567"/>
      <c r="AE567"/>
      <c r="AF567"/>
    </row>
    <row r="568" spans="1:32" s="6" customFormat="1" ht="12.75" customHeight="1" x14ac:dyDescent="0.25">
      <c r="A568"/>
      <c r="B568"/>
      <c r="C568"/>
      <c r="D568"/>
      <c r="E568"/>
      <c r="F568"/>
      <c r="G568"/>
      <c r="H568"/>
      <c r="I568"/>
      <c r="J568"/>
      <c r="K568"/>
      <c r="L568"/>
      <c r="M568"/>
      <c r="N568"/>
      <c r="O568"/>
      <c r="P568"/>
      <c r="Q568"/>
      <c r="R568"/>
      <c r="S568"/>
      <c r="T568"/>
      <c r="U568"/>
      <c r="V568"/>
      <c r="W568"/>
      <c r="X568"/>
      <c r="Y568"/>
      <c r="Z568"/>
      <c r="AA568"/>
      <c r="AB568"/>
      <c r="AC568"/>
      <c r="AD568"/>
      <c r="AE568"/>
      <c r="AF568"/>
    </row>
    <row r="569" spans="1:32" s="6" customFormat="1" ht="12.75" customHeight="1" x14ac:dyDescent="0.25">
      <c r="A569"/>
      <c r="B569"/>
      <c r="C569"/>
      <c r="D569"/>
      <c r="E569"/>
      <c r="F569"/>
      <c r="G569"/>
      <c r="H569"/>
      <c r="I569"/>
      <c r="J569"/>
      <c r="K569"/>
      <c r="L569"/>
      <c r="M569"/>
      <c r="N569"/>
      <c r="O569"/>
      <c r="P569"/>
      <c r="Q569"/>
      <c r="R569"/>
      <c r="S569"/>
      <c r="T569"/>
      <c r="U569"/>
      <c r="V569"/>
      <c r="W569"/>
      <c r="X569"/>
      <c r="Y569"/>
      <c r="Z569"/>
      <c r="AA569"/>
      <c r="AB569"/>
      <c r="AC569"/>
      <c r="AD569"/>
      <c r="AE569"/>
      <c r="AF569"/>
    </row>
    <row r="570" spans="1:32" s="6" customFormat="1" ht="12.75" customHeight="1" x14ac:dyDescent="0.25">
      <c r="A570"/>
      <c r="B570"/>
      <c r="C570"/>
      <c r="D570"/>
      <c r="E570"/>
      <c r="F570"/>
      <c r="G570"/>
      <c r="H570"/>
      <c r="I570"/>
      <c r="J570"/>
      <c r="K570"/>
      <c r="L570"/>
      <c r="M570"/>
      <c r="N570"/>
      <c r="O570"/>
      <c r="P570"/>
      <c r="Q570"/>
      <c r="R570"/>
      <c r="S570"/>
      <c r="T570"/>
      <c r="U570"/>
      <c r="V570"/>
      <c r="W570"/>
      <c r="X570"/>
      <c r="Y570"/>
      <c r="Z570"/>
      <c r="AA570"/>
      <c r="AB570"/>
      <c r="AC570"/>
      <c r="AD570"/>
      <c r="AE570"/>
      <c r="AF570"/>
    </row>
    <row r="571" spans="1:32" s="6" customFormat="1" ht="12.75" customHeight="1" x14ac:dyDescent="0.25">
      <c r="A571"/>
      <c r="B571"/>
      <c r="C571"/>
      <c r="D571"/>
      <c r="E571"/>
      <c r="F571"/>
      <c r="G571"/>
      <c r="H571"/>
      <c r="I571"/>
      <c r="J571"/>
      <c r="K571"/>
      <c r="L571"/>
      <c r="M571"/>
      <c r="N571"/>
      <c r="O571"/>
      <c r="P571"/>
      <c r="Q571"/>
      <c r="R571"/>
      <c r="S571"/>
      <c r="T571"/>
      <c r="U571"/>
      <c r="V571"/>
      <c r="W571"/>
      <c r="X571"/>
      <c r="Y571"/>
      <c r="Z571"/>
      <c r="AA571"/>
      <c r="AB571"/>
      <c r="AC571"/>
      <c r="AD571"/>
      <c r="AE571"/>
      <c r="AF571"/>
    </row>
    <row r="572" spans="1:32" s="6" customFormat="1" ht="12.75" customHeight="1" x14ac:dyDescent="0.25">
      <c r="A572"/>
      <c r="B572"/>
      <c r="C572"/>
      <c r="D572"/>
      <c r="E572"/>
      <c r="F572"/>
      <c r="G572"/>
      <c r="H572"/>
      <c r="I572"/>
      <c r="J572"/>
      <c r="K572"/>
      <c r="L572"/>
      <c r="M572"/>
      <c r="N572"/>
      <c r="O572"/>
      <c r="P572"/>
      <c r="Q572"/>
      <c r="R572"/>
      <c r="S572"/>
      <c r="T572"/>
      <c r="U572"/>
      <c r="V572"/>
      <c r="W572"/>
      <c r="X572"/>
      <c r="Y572"/>
      <c r="Z572"/>
      <c r="AA572"/>
      <c r="AB572"/>
      <c r="AC572"/>
      <c r="AD572"/>
      <c r="AE572"/>
      <c r="AF572"/>
    </row>
    <row r="573" spans="1:32" s="6" customFormat="1" ht="12.75" customHeight="1" x14ac:dyDescent="0.25">
      <c r="A573"/>
      <c r="B573"/>
      <c r="C573"/>
      <c r="D573"/>
      <c r="E573"/>
      <c r="F573"/>
      <c r="G573"/>
      <c r="H573"/>
      <c r="I573"/>
      <c r="J573"/>
      <c r="K573"/>
      <c r="L573"/>
      <c r="M573"/>
      <c r="N573"/>
      <c r="O573"/>
      <c r="P573"/>
      <c r="Q573"/>
      <c r="R573"/>
      <c r="S573"/>
      <c r="T573"/>
      <c r="U573"/>
      <c r="V573"/>
      <c r="W573"/>
      <c r="X573"/>
      <c r="Y573"/>
      <c r="Z573"/>
      <c r="AA573"/>
      <c r="AB573"/>
      <c r="AC573"/>
      <c r="AD573"/>
      <c r="AE573"/>
      <c r="AF573"/>
    </row>
    <row r="574" spans="1:32" s="6" customFormat="1" ht="12.75" customHeight="1" x14ac:dyDescent="0.25">
      <c r="A574"/>
      <c r="B574"/>
      <c r="C574"/>
      <c r="D574"/>
      <c r="E574"/>
      <c r="F574"/>
      <c r="G574"/>
      <c r="H574"/>
      <c r="I574"/>
      <c r="J574"/>
      <c r="K574"/>
      <c r="L574"/>
      <c r="M574"/>
      <c r="N574"/>
      <c r="O574"/>
      <c r="P574"/>
      <c r="Q574"/>
      <c r="R574"/>
      <c r="S574"/>
      <c r="T574"/>
      <c r="U574"/>
      <c r="V574"/>
      <c r="W574"/>
      <c r="X574"/>
      <c r="Y574"/>
      <c r="Z574"/>
      <c r="AA574"/>
      <c r="AB574"/>
      <c r="AC574"/>
      <c r="AD574"/>
      <c r="AE574"/>
      <c r="AF574"/>
    </row>
    <row r="575" spans="1:32" s="6" customFormat="1" ht="12.75" customHeight="1" x14ac:dyDescent="0.25">
      <c r="A575"/>
      <c r="B575"/>
      <c r="C575"/>
      <c r="D575"/>
      <c r="E575"/>
      <c r="F575"/>
      <c r="G575"/>
      <c r="H575"/>
      <c r="I575"/>
      <c r="J575"/>
      <c r="K575"/>
      <c r="L575"/>
      <c r="M575"/>
      <c r="N575"/>
      <c r="O575"/>
      <c r="P575"/>
      <c r="Q575"/>
      <c r="R575"/>
      <c r="S575"/>
      <c r="T575"/>
      <c r="U575"/>
      <c r="V575"/>
      <c r="W575"/>
      <c r="X575"/>
      <c r="Y575"/>
      <c r="Z575"/>
      <c r="AA575"/>
      <c r="AB575"/>
      <c r="AC575"/>
      <c r="AD575"/>
      <c r="AE575"/>
      <c r="AF575"/>
    </row>
    <row r="576" spans="1:32" s="6" customFormat="1" ht="12.75" customHeight="1" x14ac:dyDescent="0.25">
      <c r="A576"/>
      <c r="B576"/>
      <c r="C576"/>
      <c r="D576"/>
      <c r="E576"/>
      <c r="F576"/>
      <c r="G576"/>
      <c r="H576"/>
      <c r="I576"/>
      <c r="J576"/>
      <c r="K576"/>
      <c r="L576"/>
      <c r="M576"/>
      <c r="N576"/>
      <c r="O576"/>
      <c r="P576"/>
      <c r="Q576"/>
      <c r="R576"/>
      <c r="S576"/>
      <c r="T576"/>
      <c r="U576"/>
      <c r="V576"/>
      <c r="W576"/>
      <c r="X576"/>
      <c r="Y576"/>
      <c r="Z576"/>
      <c r="AA576"/>
      <c r="AB576"/>
      <c r="AC576"/>
      <c r="AD576"/>
      <c r="AE576"/>
      <c r="AF576"/>
    </row>
    <row r="577" spans="1:32" s="6" customFormat="1" ht="12.75" customHeight="1" x14ac:dyDescent="0.25">
      <c r="A577"/>
      <c r="B577"/>
      <c r="C577"/>
      <c r="D577"/>
      <c r="E577"/>
      <c r="F577"/>
      <c r="G577"/>
      <c r="H577"/>
      <c r="I577"/>
      <c r="J577"/>
      <c r="K577"/>
      <c r="L577"/>
      <c r="M577"/>
      <c r="N577"/>
      <c r="O577"/>
      <c r="P577"/>
      <c r="Q577"/>
      <c r="R577"/>
      <c r="S577"/>
      <c r="T577"/>
      <c r="U577"/>
      <c r="V577"/>
      <c r="W577"/>
      <c r="X577"/>
      <c r="Y577"/>
      <c r="Z577"/>
      <c r="AA577"/>
      <c r="AB577"/>
      <c r="AC577"/>
      <c r="AD577"/>
      <c r="AE577"/>
      <c r="AF577"/>
    </row>
    <row r="578" spans="1:32" s="6" customFormat="1" ht="12.75" customHeight="1" x14ac:dyDescent="0.25">
      <c r="A578"/>
      <c r="B578"/>
      <c r="C578"/>
      <c r="D578"/>
      <c r="E578"/>
      <c r="F578"/>
      <c r="G578"/>
      <c r="H578"/>
      <c r="I578"/>
      <c r="J578"/>
      <c r="K578"/>
      <c r="L578"/>
      <c r="M578"/>
      <c r="N578"/>
      <c r="O578"/>
      <c r="P578"/>
      <c r="Q578"/>
      <c r="R578"/>
      <c r="S578"/>
      <c r="T578"/>
      <c r="U578"/>
      <c r="V578"/>
      <c r="W578"/>
      <c r="X578"/>
      <c r="Y578"/>
      <c r="Z578"/>
      <c r="AA578"/>
      <c r="AB578"/>
      <c r="AC578"/>
      <c r="AD578"/>
      <c r="AE578"/>
      <c r="AF578"/>
    </row>
    <row r="579" spans="1:32" s="6" customFormat="1" ht="12.75" customHeight="1" x14ac:dyDescent="0.25">
      <c r="A579"/>
      <c r="B579"/>
      <c r="C579"/>
      <c r="D579"/>
      <c r="E579"/>
      <c r="F579"/>
      <c r="G579"/>
      <c r="H579"/>
      <c r="I579"/>
      <c r="J579"/>
      <c r="K579"/>
      <c r="L579"/>
      <c r="M579"/>
      <c r="N579"/>
      <c r="O579"/>
      <c r="P579"/>
      <c r="Q579"/>
      <c r="R579"/>
      <c r="S579"/>
      <c r="T579"/>
      <c r="U579"/>
      <c r="V579"/>
      <c r="W579"/>
      <c r="X579"/>
      <c r="Y579"/>
      <c r="Z579"/>
      <c r="AA579"/>
      <c r="AB579"/>
      <c r="AC579"/>
      <c r="AD579"/>
      <c r="AE579"/>
      <c r="AF579"/>
    </row>
    <row r="580" spans="1:32" s="6" customFormat="1" ht="12.75" customHeight="1" x14ac:dyDescent="0.25">
      <c r="A580"/>
      <c r="B580"/>
      <c r="C580"/>
      <c r="D580"/>
      <c r="E580"/>
      <c r="F580"/>
      <c r="G580"/>
      <c r="H580"/>
      <c r="I580"/>
      <c r="J580"/>
      <c r="K580"/>
      <c r="L580"/>
      <c r="M580"/>
      <c r="N580"/>
      <c r="O580"/>
      <c r="P580"/>
      <c r="Q580"/>
      <c r="R580"/>
      <c r="S580"/>
      <c r="T580"/>
      <c r="U580"/>
      <c r="V580"/>
      <c r="W580"/>
      <c r="X580"/>
      <c r="Y580"/>
      <c r="Z580"/>
      <c r="AA580"/>
      <c r="AB580"/>
      <c r="AC580"/>
      <c r="AD580"/>
      <c r="AE580"/>
      <c r="AF580"/>
    </row>
    <row r="581" spans="1:32" s="6" customFormat="1" ht="12.75" customHeight="1" x14ac:dyDescent="0.25">
      <c r="A581"/>
      <c r="B581"/>
      <c r="C581"/>
      <c r="D581"/>
      <c r="E581"/>
      <c r="F581"/>
      <c r="G581"/>
      <c r="H581"/>
      <c r="I581"/>
      <c r="J581"/>
      <c r="K581"/>
      <c r="L581"/>
      <c r="M581"/>
      <c r="N581"/>
      <c r="O581"/>
      <c r="P581"/>
      <c r="Q581"/>
      <c r="R581"/>
      <c r="S581"/>
      <c r="T581"/>
      <c r="U581"/>
      <c r="V581"/>
      <c r="W581"/>
      <c r="X581"/>
      <c r="Y581"/>
      <c r="Z581"/>
      <c r="AA581"/>
      <c r="AB581"/>
      <c r="AC581"/>
      <c r="AD581"/>
      <c r="AE581"/>
      <c r="AF581"/>
    </row>
    <row r="582" spans="1:32" s="6" customFormat="1" ht="12.75" customHeight="1" x14ac:dyDescent="0.25">
      <c r="A582"/>
      <c r="B582"/>
      <c r="C582"/>
      <c r="D582"/>
      <c r="E582"/>
      <c r="F582"/>
      <c r="G582"/>
      <c r="H582"/>
      <c r="I582"/>
      <c r="J582"/>
      <c r="K582"/>
      <c r="L582"/>
      <c r="M582"/>
      <c r="N582"/>
      <c r="O582"/>
      <c r="P582"/>
      <c r="Q582"/>
      <c r="R582"/>
      <c r="S582"/>
      <c r="T582"/>
      <c r="U582"/>
      <c r="V582"/>
      <c r="W582"/>
      <c r="X582"/>
      <c r="Y582"/>
      <c r="Z582"/>
      <c r="AA582"/>
      <c r="AB582"/>
      <c r="AC582"/>
      <c r="AD582"/>
      <c r="AE582"/>
      <c r="AF582"/>
    </row>
    <row r="583" spans="1:32" s="6" customFormat="1" ht="12.75" customHeight="1" x14ac:dyDescent="0.25">
      <c r="A583"/>
      <c r="B583"/>
      <c r="C583"/>
      <c r="D583"/>
      <c r="E583"/>
      <c r="F583"/>
      <c r="G583"/>
      <c r="H583"/>
      <c r="I583"/>
      <c r="J583"/>
      <c r="K583"/>
      <c r="L583"/>
      <c r="M583"/>
      <c r="N583"/>
      <c r="O583"/>
      <c r="P583"/>
      <c r="Q583"/>
      <c r="R583"/>
      <c r="S583"/>
      <c r="T583"/>
      <c r="U583"/>
      <c r="V583"/>
      <c r="W583"/>
      <c r="X583"/>
      <c r="Y583"/>
      <c r="Z583"/>
      <c r="AA583"/>
      <c r="AB583"/>
      <c r="AC583"/>
      <c r="AD583"/>
      <c r="AE583"/>
      <c r="AF583"/>
    </row>
    <row r="584" spans="1:32" s="6" customFormat="1" ht="12.75" customHeight="1" x14ac:dyDescent="0.25">
      <c r="A584"/>
      <c r="B584"/>
      <c r="C584"/>
      <c r="D584"/>
      <c r="E584"/>
      <c r="F584"/>
      <c r="G584"/>
      <c r="H584"/>
      <c r="I584"/>
      <c r="J584"/>
      <c r="K584"/>
      <c r="L584"/>
      <c r="M584"/>
      <c r="N584"/>
      <c r="O584"/>
      <c r="P584"/>
      <c r="Q584"/>
      <c r="R584"/>
      <c r="S584"/>
      <c r="T584"/>
      <c r="U584"/>
      <c r="V584"/>
      <c r="W584"/>
      <c r="X584"/>
      <c r="Y584"/>
      <c r="Z584"/>
      <c r="AA584"/>
      <c r="AB584"/>
      <c r="AC584"/>
      <c r="AD584"/>
      <c r="AE584"/>
      <c r="AF584"/>
    </row>
    <row r="585" spans="1:32" s="6" customFormat="1" ht="12.75" customHeight="1" x14ac:dyDescent="0.25">
      <c r="A585"/>
      <c r="B585"/>
      <c r="C585"/>
      <c r="D585"/>
      <c r="E585"/>
      <c r="F585"/>
      <c r="G585"/>
      <c r="H585"/>
      <c r="I585"/>
      <c r="J585"/>
      <c r="K585"/>
      <c r="L585"/>
      <c r="M585"/>
      <c r="N585"/>
      <c r="O585"/>
      <c r="P585"/>
      <c r="Q585"/>
      <c r="R585"/>
      <c r="S585"/>
      <c r="T585"/>
      <c r="U585"/>
      <c r="V585"/>
      <c r="W585"/>
      <c r="X585"/>
      <c r="Y585"/>
      <c r="Z585"/>
      <c r="AA585"/>
      <c r="AB585"/>
      <c r="AC585"/>
      <c r="AD585"/>
      <c r="AE585"/>
      <c r="AF585"/>
    </row>
    <row r="586" spans="1:32" s="6" customFormat="1" ht="12.75" customHeight="1" x14ac:dyDescent="0.25">
      <c r="A586"/>
      <c r="B586"/>
      <c r="C586"/>
      <c r="D586"/>
      <c r="E586"/>
      <c r="F586"/>
      <c r="G586"/>
      <c r="H586"/>
      <c r="I586"/>
      <c r="J586"/>
      <c r="K586"/>
      <c r="L586"/>
      <c r="M586"/>
      <c r="N586"/>
      <c r="O586"/>
      <c r="P586"/>
      <c r="Q586"/>
      <c r="R586"/>
      <c r="S586"/>
      <c r="T586"/>
      <c r="U586"/>
      <c r="V586"/>
      <c r="W586"/>
      <c r="X586"/>
      <c r="Y586"/>
      <c r="Z586"/>
      <c r="AA586"/>
      <c r="AB586"/>
      <c r="AC586"/>
      <c r="AD586"/>
      <c r="AE586"/>
      <c r="AF586"/>
    </row>
    <row r="587" spans="1:32" s="6" customFormat="1" ht="12.75" customHeight="1" x14ac:dyDescent="0.25">
      <c r="A587"/>
      <c r="B587"/>
      <c r="C587"/>
      <c r="D587"/>
      <c r="E587"/>
      <c r="F587"/>
      <c r="G587"/>
      <c r="H587"/>
      <c r="I587"/>
      <c r="J587"/>
      <c r="K587"/>
      <c r="L587"/>
      <c r="M587"/>
      <c r="N587"/>
      <c r="O587"/>
      <c r="P587"/>
      <c r="Q587"/>
      <c r="R587"/>
      <c r="S587"/>
      <c r="T587"/>
      <c r="U587"/>
      <c r="V587"/>
      <c r="W587"/>
      <c r="X587"/>
      <c r="Y587"/>
      <c r="Z587"/>
      <c r="AA587"/>
      <c r="AB587"/>
      <c r="AC587"/>
      <c r="AD587"/>
      <c r="AE587"/>
      <c r="AF587"/>
    </row>
    <row r="588" spans="1:32" s="6" customFormat="1" ht="12.75" customHeight="1" x14ac:dyDescent="0.25">
      <c r="A588"/>
      <c r="B588"/>
      <c r="C588"/>
      <c r="D588"/>
      <c r="E588"/>
      <c r="F588"/>
      <c r="G588"/>
      <c r="H588"/>
      <c r="I588"/>
      <c r="J588"/>
      <c r="K588"/>
      <c r="L588"/>
      <c r="M588"/>
      <c r="N588"/>
      <c r="O588"/>
      <c r="P588"/>
      <c r="Q588"/>
      <c r="R588"/>
      <c r="S588"/>
      <c r="T588"/>
      <c r="U588"/>
      <c r="V588"/>
      <c r="W588"/>
      <c r="X588"/>
      <c r="Y588"/>
      <c r="Z588"/>
      <c r="AA588"/>
      <c r="AB588"/>
      <c r="AC588"/>
      <c r="AD588"/>
      <c r="AE588"/>
      <c r="AF588"/>
    </row>
    <row r="589" spans="1:32" s="6" customFormat="1" ht="12.75" customHeight="1" x14ac:dyDescent="0.25">
      <c r="A589"/>
      <c r="B589"/>
      <c r="C589"/>
      <c r="D589"/>
      <c r="E589"/>
      <c r="F589"/>
      <c r="G589"/>
      <c r="H589"/>
      <c r="I589"/>
      <c r="J589"/>
      <c r="K589"/>
      <c r="L589"/>
      <c r="M589"/>
      <c r="N589"/>
      <c r="O589"/>
      <c r="P589"/>
      <c r="Q589"/>
      <c r="R589"/>
      <c r="S589"/>
      <c r="T589"/>
      <c r="U589"/>
      <c r="V589"/>
      <c r="W589"/>
      <c r="X589"/>
      <c r="Y589"/>
      <c r="Z589"/>
      <c r="AA589"/>
      <c r="AB589"/>
      <c r="AC589"/>
      <c r="AD589"/>
      <c r="AE589"/>
      <c r="AF589"/>
    </row>
    <row r="590" spans="1:32" s="6" customFormat="1" ht="12.75" customHeight="1" x14ac:dyDescent="0.25">
      <c r="A590"/>
      <c r="B590"/>
      <c r="C590"/>
      <c r="D590"/>
      <c r="E590"/>
      <c r="F590"/>
      <c r="G590"/>
      <c r="H590"/>
      <c r="I590"/>
      <c r="J590"/>
      <c r="K590"/>
      <c r="L590"/>
      <c r="M590"/>
      <c r="N590"/>
      <c r="O590"/>
      <c r="P590"/>
      <c r="Q590"/>
      <c r="R590"/>
      <c r="S590"/>
      <c r="T590"/>
      <c r="U590"/>
      <c r="V590"/>
      <c r="W590"/>
      <c r="X590"/>
      <c r="Y590"/>
      <c r="Z590"/>
      <c r="AA590"/>
      <c r="AB590"/>
      <c r="AC590"/>
      <c r="AD590"/>
      <c r="AE590"/>
      <c r="AF590"/>
    </row>
    <row r="591" spans="1:32" s="6" customFormat="1" ht="12.75" customHeight="1" x14ac:dyDescent="0.25">
      <c r="A591"/>
      <c r="B591"/>
      <c r="C591"/>
      <c r="D591"/>
      <c r="E591"/>
      <c r="F591"/>
      <c r="G591"/>
      <c r="H591"/>
      <c r="I591"/>
      <c r="J591"/>
      <c r="K591"/>
      <c r="L591"/>
      <c r="M591"/>
      <c r="N591"/>
      <c r="O591"/>
      <c r="P591"/>
      <c r="Q591"/>
      <c r="R591"/>
      <c r="S591"/>
      <c r="T591"/>
      <c r="U591"/>
      <c r="V591"/>
      <c r="W591"/>
      <c r="X591"/>
      <c r="Y591"/>
      <c r="Z591"/>
      <c r="AA591"/>
      <c r="AB591"/>
      <c r="AC591"/>
      <c r="AD591"/>
      <c r="AE591"/>
      <c r="AF591"/>
    </row>
    <row r="592" spans="1:32" s="6" customFormat="1" ht="12.75" customHeight="1" x14ac:dyDescent="0.25">
      <c r="A592"/>
      <c r="B592"/>
      <c r="C592"/>
      <c r="D592"/>
      <c r="E592"/>
      <c r="F592"/>
      <c r="G592"/>
      <c r="H592"/>
      <c r="I592"/>
      <c r="J592"/>
      <c r="K592"/>
      <c r="L592"/>
      <c r="M592"/>
      <c r="N592"/>
      <c r="O592"/>
      <c r="P592"/>
      <c r="Q592"/>
      <c r="R592"/>
      <c r="S592"/>
      <c r="T592"/>
      <c r="U592"/>
      <c r="V592"/>
      <c r="W592"/>
      <c r="X592"/>
      <c r="Y592"/>
      <c r="Z592"/>
      <c r="AA592"/>
      <c r="AB592"/>
      <c r="AC592"/>
      <c r="AD592"/>
      <c r="AE592"/>
      <c r="AF592"/>
    </row>
    <row r="593" spans="1:32" s="6" customFormat="1" ht="12.75" customHeight="1" x14ac:dyDescent="0.25">
      <c r="A593"/>
      <c r="B593"/>
      <c r="C593"/>
      <c r="D593"/>
      <c r="E593"/>
      <c r="F593"/>
      <c r="G593"/>
      <c r="H593"/>
      <c r="I593"/>
      <c r="J593"/>
      <c r="K593"/>
      <c r="L593"/>
      <c r="M593"/>
      <c r="N593"/>
      <c r="O593"/>
      <c r="P593"/>
      <c r="Q593"/>
      <c r="R593"/>
      <c r="S593"/>
      <c r="T593"/>
      <c r="U593"/>
      <c r="V593"/>
      <c r="W593"/>
      <c r="X593"/>
      <c r="Y593"/>
      <c r="Z593"/>
      <c r="AA593"/>
      <c r="AB593"/>
      <c r="AC593"/>
      <c r="AD593"/>
      <c r="AE593"/>
      <c r="AF593"/>
    </row>
    <row r="594" spans="1:32" s="6" customFormat="1" ht="12.75" customHeight="1" x14ac:dyDescent="0.25">
      <c r="A594"/>
      <c r="B594"/>
      <c r="C594"/>
      <c r="D594"/>
      <c r="E594"/>
      <c r="F594"/>
      <c r="G594"/>
      <c r="H594"/>
      <c r="I594"/>
      <c r="J594"/>
      <c r="K594"/>
      <c r="L594"/>
      <c r="M594"/>
      <c r="N594"/>
      <c r="O594"/>
      <c r="P594"/>
      <c r="Q594"/>
      <c r="R594"/>
      <c r="S594"/>
      <c r="T594"/>
      <c r="U594"/>
      <c r="V594"/>
      <c r="W594"/>
      <c r="X594"/>
      <c r="Y594"/>
      <c r="Z594"/>
      <c r="AA594"/>
      <c r="AB594"/>
      <c r="AC594"/>
      <c r="AD594"/>
      <c r="AE594"/>
      <c r="AF594"/>
    </row>
    <row r="595" spans="1:32" s="6" customFormat="1" ht="12.75" customHeight="1" x14ac:dyDescent="0.25">
      <c r="A595"/>
      <c r="B595"/>
      <c r="C595"/>
      <c r="D595"/>
      <c r="E595"/>
      <c r="F595"/>
      <c r="G595"/>
      <c r="H595"/>
      <c r="I595"/>
      <c r="J595"/>
      <c r="K595"/>
      <c r="L595"/>
      <c r="M595"/>
      <c r="N595"/>
      <c r="O595"/>
      <c r="P595"/>
      <c r="Q595"/>
      <c r="R595"/>
      <c r="S595"/>
      <c r="T595"/>
      <c r="U595"/>
      <c r="V595"/>
      <c r="W595"/>
      <c r="X595"/>
      <c r="Y595"/>
      <c r="Z595"/>
      <c r="AA595"/>
      <c r="AB595"/>
      <c r="AC595"/>
      <c r="AD595"/>
      <c r="AE595"/>
      <c r="AF595"/>
    </row>
    <row r="596" spans="1:32" s="6" customFormat="1" ht="12.75" customHeight="1" x14ac:dyDescent="0.25">
      <c r="A596"/>
      <c r="B596"/>
      <c r="C596"/>
      <c r="D596"/>
      <c r="E596"/>
      <c r="F596"/>
      <c r="G596"/>
      <c r="H596"/>
      <c r="I596"/>
      <c r="J596"/>
      <c r="K596"/>
      <c r="L596"/>
      <c r="M596"/>
      <c r="N596"/>
      <c r="O596"/>
      <c r="P596"/>
      <c r="Q596"/>
      <c r="R596"/>
      <c r="S596"/>
      <c r="T596"/>
      <c r="U596"/>
      <c r="V596"/>
      <c r="W596"/>
      <c r="X596"/>
      <c r="Y596"/>
      <c r="Z596"/>
      <c r="AA596"/>
      <c r="AB596"/>
      <c r="AC596"/>
      <c r="AD596"/>
      <c r="AE596"/>
      <c r="AF596"/>
    </row>
    <row r="597" spans="1:32" s="6" customFormat="1" ht="12.75" customHeight="1" x14ac:dyDescent="0.25">
      <c r="A597"/>
      <c r="B597"/>
      <c r="C597"/>
      <c r="D597"/>
      <c r="E597"/>
      <c r="F597"/>
      <c r="G597"/>
      <c r="H597"/>
      <c r="I597"/>
      <c r="J597"/>
      <c r="K597"/>
      <c r="L597"/>
      <c r="M597"/>
      <c r="N597"/>
      <c r="O597"/>
      <c r="P597"/>
      <c r="Q597"/>
      <c r="R597"/>
      <c r="S597"/>
      <c r="T597"/>
      <c r="U597"/>
      <c r="V597"/>
      <c r="W597"/>
      <c r="X597"/>
      <c r="Y597"/>
      <c r="Z597"/>
      <c r="AA597"/>
      <c r="AB597"/>
      <c r="AC597"/>
      <c r="AD597"/>
      <c r="AE597"/>
      <c r="AF597"/>
    </row>
    <row r="598" spans="1:32" s="6" customFormat="1" ht="12.75" customHeight="1" x14ac:dyDescent="0.25">
      <c r="A598"/>
      <c r="B598"/>
      <c r="C598"/>
      <c r="D598"/>
      <c r="E598"/>
      <c r="F598"/>
      <c r="G598"/>
      <c r="H598"/>
      <c r="I598"/>
      <c r="J598"/>
      <c r="K598"/>
      <c r="L598"/>
      <c r="M598"/>
      <c r="N598"/>
      <c r="O598"/>
      <c r="P598"/>
      <c r="Q598"/>
      <c r="R598"/>
      <c r="S598"/>
      <c r="T598"/>
      <c r="U598"/>
      <c r="V598"/>
      <c r="W598"/>
      <c r="X598"/>
      <c r="Y598"/>
      <c r="Z598"/>
      <c r="AA598"/>
      <c r="AB598"/>
      <c r="AC598"/>
      <c r="AD598"/>
      <c r="AE598"/>
      <c r="AF598"/>
    </row>
    <row r="599" spans="1:32" s="6" customFormat="1" ht="12.75" customHeight="1" x14ac:dyDescent="0.25">
      <c r="A599"/>
      <c r="B599"/>
      <c r="C599"/>
      <c r="D599"/>
      <c r="E599"/>
      <c r="F599"/>
      <c r="G599"/>
      <c r="H599"/>
      <c r="I599"/>
      <c r="J599"/>
      <c r="K599"/>
      <c r="L599"/>
      <c r="M599"/>
      <c r="N599"/>
      <c r="O599"/>
      <c r="P599"/>
      <c r="Q599"/>
      <c r="R599"/>
      <c r="S599"/>
      <c r="T599"/>
      <c r="U599"/>
      <c r="V599"/>
      <c r="W599"/>
      <c r="X599"/>
      <c r="Y599"/>
      <c r="Z599"/>
      <c r="AA599"/>
      <c r="AB599"/>
      <c r="AC599"/>
      <c r="AD599"/>
      <c r="AE599"/>
      <c r="AF599"/>
    </row>
    <row r="600" spans="1:32" s="6" customFormat="1" ht="12.75" customHeight="1" x14ac:dyDescent="0.25">
      <c r="A600"/>
      <c r="B600"/>
      <c r="C600"/>
      <c r="D600"/>
      <c r="E600"/>
      <c r="F600"/>
      <c r="G600"/>
      <c r="H600"/>
      <c r="I600"/>
      <c r="J600"/>
      <c r="K600"/>
      <c r="L600"/>
      <c r="M600"/>
      <c r="N600"/>
      <c r="O600"/>
      <c r="P600"/>
      <c r="Q600"/>
      <c r="R600"/>
      <c r="S600"/>
      <c r="T600"/>
      <c r="U600"/>
      <c r="V600"/>
      <c r="W600"/>
      <c r="X600"/>
      <c r="Y600"/>
      <c r="Z600"/>
      <c r="AA600"/>
      <c r="AB600"/>
      <c r="AC600"/>
      <c r="AD600"/>
      <c r="AE600"/>
      <c r="AF600"/>
    </row>
    <row r="601" spans="1:32" s="6" customFormat="1" ht="12.75" customHeight="1" x14ac:dyDescent="0.25">
      <c r="A601"/>
      <c r="B601"/>
      <c r="C601"/>
      <c r="D601"/>
      <c r="E601"/>
      <c r="F601"/>
      <c r="G601"/>
      <c r="H601"/>
      <c r="I601"/>
      <c r="J601"/>
      <c r="K601"/>
      <c r="L601"/>
      <c r="M601"/>
      <c r="N601"/>
      <c r="O601"/>
      <c r="P601"/>
      <c r="Q601"/>
      <c r="R601"/>
      <c r="S601"/>
      <c r="T601"/>
      <c r="U601"/>
      <c r="V601"/>
      <c r="W601"/>
      <c r="X601"/>
      <c r="Y601"/>
      <c r="Z601"/>
      <c r="AA601"/>
      <c r="AB601"/>
      <c r="AC601"/>
      <c r="AD601"/>
      <c r="AE601"/>
      <c r="AF601"/>
    </row>
    <row r="602" spans="1:32" s="6" customFormat="1" ht="12.75" customHeight="1" x14ac:dyDescent="0.25">
      <c r="A602"/>
      <c r="B602"/>
      <c r="C602"/>
      <c r="D602"/>
      <c r="E602"/>
      <c r="F602"/>
      <c r="G602"/>
      <c r="H602"/>
      <c r="I602"/>
      <c r="J602"/>
      <c r="K602"/>
      <c r="L602"/>
      <c r="M602"/>
      <c r="N602"/>
      <c r="O602"/>
      <c r="P602"/>
      <c r="Q602"/>
      <c r="R602"/>
      <c r="S602"/>
      <c r="T602"/>
      <c r="U602"/>
      <c r="V602"/>
      <c r="W602"/>
      <c r="X602"/>
      <c r="Y602"/>
      <c r="Z602"/>
      <c r="AA602"/>
      <c r="AB602"/>
      <c r="AC602"/>
      <c r="AD602"/>
      <c r="AE602"/>
      <c r="AF602"/>
    </row>
    <row r="603" spans="1:32" s="6" customFormat="1" ht="12.75" customHeight="1" x14ac:dyDescent="0.25">
      <c r="A603"/>
      <c r="B603"/>
      <c r="C603"/>
      <c r="D603"/>
      <c r="E603"/>
      <c r="F603"/>
      <c r="G603"/>
      <c r="H603"/>
      <c r="I603"/>
      <c r="J603"/>
      <c r="K603"/>
      <c r="L603"/>
      <c r="M603"/>
      <c r="N603"/>
      <c r="O603"/>
      <c r="P603"/>
      <c r="Q603"/>
      <c r="R603"/>
      <c r="S603"/>
      <c r="T603"/>
      <c r="U603"/>
      <c r="V603"/>
      <c r="W603"/>
      <c r="X603"/>
      <c r="Y603"/>
      <c r="Z603"/>
      <c r="AA603"/>
      <c r="AB603"/>
      <c r="AC603"/>
      <c r="AD603"/>
      <c r="AE603"/>
      <c r="AF603"/>
    </row>
    <row r="604" spans="1:32" s="6" customFormat="1" ht="12.75" customHeight="1" x14ac:dyDescent="0.25">
      <c r="A604"/>
      <c r="B604"/>
      <c r="C604"/>
      <c r="D604"/>
      <c r="E604"/>
      <c r="F604"/>
      <c r="G604"/>
      <c r="H604"/>
      <c r="I604"/>
      <c r="J604"/>
      <c r="K604"/>
      <c r="L604"/>
      <c r="M604"/>
      <c r="N604"/>
      <c r="O604"/>
      <c r="P604"/>
      <c r="Q604"/>
      <c r="R604"/>
      <c r="S604"/>
      <c r="T604"/>
      <c r="U604"/>
      <c r="V604"/>
      <c r="W604"/>
      <c r="X604"/>
      <c r="Y604"/>
      <c r="Z604"/>
      <c r="AA604"/>
      <c r="AB604"/>
      <c r="AC604"/>
      <c r="AD604"/>
      <c r="AE604"/>
      <c r="AF604"/>
    </row>
    <row r="605" spans="1:32" s="6" customFormat="1" ht="12.75" customHeight="1" x14ac:dyDescent="0.25">
      <c r="A605"/>
      <c r="B605"/>
      <c r="C605"/>
      <c r="D605"/>
      <c r="E605"/>
      <c r="F605"/>
      <c r="G605"/>
      <c r="H605"/>
      <c r="I605"/>
      <c r="J605"/>
      <c r="K605"/>
      <c r="L605"/>
      <c r="M605"/>
      <c r="N605"/>
      <c r="O605"/>
      <c r="P605"/>
      <c r="Q605"/>
      <c r="R605"/>
      <c r="S605"/>
      <c r="T605"/>
      <c r="U605"/>
      <c r="V605"/>
      <c r="W605"/>
      <c r="X605"/>
      <c r="Y605"/>
      <c r="Z605"/>
      <c r="AA605"/>
      <c r="AB605"/>
      <c r="AC605"/>
      <c r="AD605"/>
      <c r="AE605"/>
      <c r="AF605"/>
    </row>
    <row r="606" spans="1:32" s="6" customFormat="1" ht="12.75" customHeight="1" x14ac:dyDescent="0.25">
      <c r="A606"/>
      <c r="B606"/>
      <c r="C606"/>
      <c r="D606"/>
      <c r="E606"/>
      <c r="F606"/>
      <c r="G606"/>
      <c r="H606"/>
      <c r="I606"/>
      <c r="J606"/>
      <c r="K606"/>
      <c r="L606"/>
      <c r="M606"/>
      <c r="N606"/>
      <c r="O606"/>
      <c r="P606"/>
      <c r="Q606"/>
      <c r="R606"/>
      <c r="S606"/>
      <c r="T606"/>
      <c r="U606"/>
      <c r="V606"/>
      <c r="W606"/>
      <c r="X606"/>
      <c r="Y606"/>
      <c r="Z606"/>
      <c r="AA606"/>
      <c r="AB606"/>
      <c r="AC606"/>
      <c r="AD606"/>
      <c r="AE606"/>
      <c r="AF606"/>
    </row>
    <row r="607" spans="1:32" s="6" customFormat="1" ht="12.75" customHeight="1" x14ac:dyDescent="0.25">
      <c r="A607"/>
      <c r="B607"/>
      <c r="C607"/>
      <c r="D607"/>
      <c r="E607"/>
      <c r="F607"/>
      <c r="G607"/>
      <c r="H607"/>
      <c r="I607"/>
      <c r="J607"/>
      <c r="K607"/>
      <c r="L607"/>
      <c r="M607"/>
      <c r="N607"/>
      <c r="O607"/>
      <c r="P607"/>
      <c r="Q607"/>
      <c r="R607"/>
      <c r="S607"/>
      <c r="T607"/>
      <c r="U607"/>
      <c r="V607"/>
      <c r="W607"/>
      <c r="X607"/>
      <c r="Y607"/>
      <c r="Z607"/>
      <c r="AA607"/>
      <c r="AB607"/>
      <c r="AC607"/>
      <c r="AD607"/>
      <c r="AE607"/>
      <c r="AF607"/>
    </row>
    <row r="608" spans="1:32" s="6" customFormat="1" ht="12.75" customHeight="1" x14ac:dyDescent="0.25">
      <c r="A608"/>
      <c r="B608"/>
      <c r="C608"/>
      <c r="D608"/>
      <c r="E608"/>
      <c r="F608"/>
      <c r="G608"/>
      <c r="H608"/>
      <c r="I608"/>
      <c r="J608"/>
      <c r="K608"/>
      <c r="L608"/>
      <c r="M608"/>
      <c r="N608"/>
      <c r="O608"/>
      <c r="P608"/>
      <c r="Q608"/>
      <c r="R608"/>
      <c r="S608"/>
      <c r="T608"/>
      <c r="U608"/>
      <c r="V608"/>
      <c r="W608"/>
      <c r="X608"/>
      <c r="Y608"/>
      <c r="Z608"/>
      <c r="AA608"/>
      <c r="AB608"/>
      <c r="AC608"/>
      <c r="AD608"/>
      <c r="AE608"/>
      <c r="AF608"/>
    </row>
    <row r="609" spans="1:32" s="6" customFormat="1" ht="12.75" customHeight="1" x14ac:dyDescent="0.25">
      <c r="A609"/>
      <c r="B609"/>
      <c r="C609"/>
      <c r="D609"/>
      <c r="E609"/>
      <c r="F609"/>
      <c r="G609"/>
      <c r="H609"/>
      <c r="I609"/>
      <c r="J609"/>
      <c r="K609"/>
      <c r="L609"/>
      <c r="M609"/>
      <c r="N609"/>
      <c r="O609"/>
      <c r="P609"/>
      <c r="Q609"/>
      <c r="R609"/>
      <c r="S609"/>
      <c r="T609"/>
      <c r="U609"/>
      <c r="V609"/>
      <c r="W609"/>
      <c r="X609"/>
      <c r="Y609"/>
      <c r="Z609"/>
      <c r="AA609"/>
      <c r="AB609"/>
      <c r="AC609"/>
      <c r="AD609"/>
      <c r="AE609"/>
      <c r="AF609"/>
    </row>
    <row r="610" spans="1:32" s="6" customFormat="1" ht="12.75" customHeight="1" x14ac:dyDescent="0.25">
      <c r="A610"/>
      <c r="B610"/>
      <c r="C610"/>
      <c r="D610"/>
      <c r="E610"/>
      <c r="F610"/>
      <c r="G610"/>
      <c r="H610"/>
      <c r="I610"/>
      <c r="J610"/>
      <c r="K610"/>
      <c r="L610"/>
      <c r="M610"/>
      <c r="N610"/>
      <c r="O610"/>
      <c r="P610"/>
      <c r="Q610"/>
      <c r="R610"/>
      <c r="S610"/>
      <c r="T610"/>
      <c r="U610"/>
      <c r="V610"/>
      <c r="W610"/>
      <c r="X610"/>
      <c r="Y610"/>
      <c r="Z610"/>
      <c r="AA610"/>
      <c r="AB610"/>
      <c r="AC610"/>
      <c r="AD610"/>
      <c r="AE610"/>
      <c r="AF610"/>
    </row>
    <row r="611" spans="1:32" s="6" customFormat="1" ht="12.75" customHeight="1" x14ac:dyDescent="0.25">
      <c r="A611"/>
      <c r="B611"/>
      <c r="C611"/>
      <c r="D611"/>
      <c r="E611"/>
      <c r="F611"/>
      <c r="G611"/>
      <c r="H611"/>
      <c r="I611"/>
      <c r="J611"/>
      <c r="K611"/>
      <c r="L611"/>
      <c r="M611"/>
      <c r="N611"/>
      <c r="O611"/>
      <c r="P611"/>
      <c r="Q611"/>
      <c r="R611"/>
      <c r="S611"/>
      <c r="T611"/>
      <c r="U611"/>
      <c r="V611"/>
      <c r="W611"/>
      <c r="X611"/>
      <c r="Y611"/>
      <c r="Z611"/>
      <c r="AA611"/>
      <c r="AB611"/>
      <c r="AC611"/>
      <c r="AD611"/>
      <c r="AE611"/>
      <c r="AF611"/>
    </row>
    <row r="612" spans="1:32" s="6" customFormat="1" ht="12.75" customHeight="1" x14ac:dyDescent="0.25">
      <c r="A612"/>
      <c r="B612"/>
      <c r="C612"/>
      <c r="D612"/>
      <c r="E612"/>
      <c r="F612"/>
      <c r="G612"/>
      <c r="H612"/>
      <c r="I612"/>
      <c r="J612"/>
      <c r="K612"/>
      <c r="L612"/>
      <c r="M612"/>
      <c r="N612"/>
      <c r="O612"/>
      <c r="P612"/>
      <c r="Q612"/>
      <c r="R612"/>
      <c r="S612"/>
      <c r="T612"/>
      <c r="U612"/>
      <c r="V612"/>
      <c r="W612"/>
      <c r="X612"/>
      <c r="Y612"/>
      <c r="Z612"/>
      <c r="AA612"/>
      <c r="AB612"/>
      <c r="AC612"/>
      <c r="AD612"/>
      <c r="AE612"/>
      <c r="AF612"/>
    </row>
    <row r="613" spans="1:32" s="6" customFormat="1" ht="12.75" customHeight="1" x14ac:dyDescent="0.25">
      <c r="A613"/>
      <c r="B613"/>
      <c r="C613"/>
      <c r="D613"/>
      <c r="E613"/>
      <c r="F613"/>
      <c r="G613"/>
      <c r="H613"/>
      <c r="I613"/>
      <c r="J613"/>
      <c r="K613"/>
      <c r="L613"/>
      <c r="M613"/>
      <c r="N613"/>
      <c r="O613"/>
      <c r="P613"/>
      <c r="Q613"/>
      <c r="R613"/>
      <c r="S613"/>
      <c r="T613"/>
      <c r="U613"/>
      <c r="V613"/>
      <c r="W613"/>
      <c r="X613"/>
      <c r="Y613"/>
      <c r="Z613"/>
      <c r="AA613"/>
      <c r="AB613"/>
      <c r="AC613"/>
      <c r="AD613"/>
      <c r="AE613"/>
      <c r="AF613"/>
    </row>
    <row r="614" spans="1:32" s="6" customFormat="1" ht="12.75" customHeight="1" x14ac:dyDescent="0.25">
      <c r="A614"/>
      <c r="B614"/>
      <c r="C614"/>
      <c r="D614"/>
      <c r="E614"/>
      <c r="F614"/>
      <c r="G614"/>
      <c r="H614"/>
      <c r="I614"/>
      <c r="J614"/>
      <c r="K614"/>
      <c r="L614"/>
      <c r="M614"/>
      <c r="N614"/>
      <c r="O614"/>
      <c r="P614"/>
      <c r="Q614"/>
      <c r="R614"/>
      <c r="S614"/>
      <c r="T614"/>
      <c r="U614"/>
      <c r="V614"/>
      <c r="W614"/>
      <c r="X614"/>
      <c r="Y614"/>
      <c r="Z614"/>
      <c r="AA614"/>
      <c r="AB614"/>
      <c r="AC614"/>
      <c r="AD614"/>
      <c r="AE614"/>
      <c r="AF614"/>
    </row>
    <row r="615" spans="1:32" s="6" customFormat="1" ht="12.75" customHeight="1" x14ac:dyDescent="0.25">
      <c r="A615"/>
      <c r="B615"/>
      <c r="C615"/>
      <c r="D615"/>
      <c r="E615"/>
      <c r="F615"/>
      <c r="G615"/>
      <c r="H615"/>
      <c r="I615"/>
      <c r="J615"/>
      <c r="K615"/>
      <c r="L615"/>
      <c r="M615"/>
      <c r="N615"/>
      <c r="O615"/>
      <c r="P615"/>
      <c r="Q615"/>
      <c r="R615"/>
      <c r="S615"/>
      <c r="T615"/>
      <c r="U615"/>
      <c r="V615"/>
      <c r="W615"/>
      <c r="X615"/>
      <c r="Y615"/>
      <c r="Z615"/>
      <c r="AA615"/>
      <c r="AB615"/>
      <c r="AC615"/>
      <c r="AD615"/>
      <c r="AE615"/>
      <c r="AF615"/>
    </row>
    <row r="616" spans="1:32" s="6" customFormat="1" ht="12.75" customHeight="1" x14ac:dyDescent="0.25">
      <c r="A616"/>
      <c r="B616"/>
      <c r="C616"/>
      <c r="D616"/>
      <c r="E616"/>
      <c r="F616"/>
      <c r="G616"/>
      <c r="H616"/>
      <c r="I616"/>
      <c r="J616"/>
      <c r="K616"/>
      <c r="L616"/>
      <c r="M616"/>
      <c r="N616"/>
      <c r="O616"/>
      <c r="P616"/>
      <c r="Q616"/>
      <c r="R616"/>
      <c r="S616"/>
      <c r="T616"/>
      <c r="U616"/>
      <c r="V616"/>
      <c r="W616"/>
      <c r="X616"/>
      <c r="Y616"/>
      <c r="Z616"/>
      <c r="AA616"/>
      <c r="AB616"/>
      <c r="AC616"/>
      <c r="AD616"/>
      <c r="AE616"/>
      <c r="AF616"/>
    </row>
    <row r="617" spans="1:32" s="6" customFormat="1" ht="12.75" customHeight="1" x14ac:dyDescent="0.25">
      <c r="A617"/>
      <c r="B617"/>
      <c r="C617"/>
      <c r="D617"/>
      <c r="E617"/>
      <c r="F617"/>
      <c r="G617"/>
      <c r="H617"/>
      <c r="I617"/>
      <c r="J617"/>
      <c r="K617"/>
      <c r="L617"/>
      <c r="M617"/>
      <c r="N617"/>
      <c r="O617"/>
      <c r="P617"/>
      <c r="Q617"/>
      <c r="R617"/>
      <c r="S617"/>
      <c r="T617"/>
      <c r="U617"/>
      <c r="V617"/>
      <c r="W617"/>
      <c r="X617"/>
      <c r="Y617"/>
      <c r="Z617"/>
      <c r="AA617"/>
      <c r="AB617"/>
      <c r="AC617"/>
      <c r="AD617"/>
      <c r="AE617"/>
      <c r="AF617"/>
    </row>
    <row r="618" spans="1:32" s="6" customFormat="1" ht="12.75" customHeight="1" x14ac:dyDescent="0.25">
      <c r="A618"/>
      <c r="B618"/>
      <c r="C618"/>
      <c r="D618"/>
      <c r="E618"/>
      <c r="F618"/>
      <c r="G618"/>
      <c r="H618"/>
      <c r="I618"/>
      <c r="J618"/>
      <c r="K618"/>
      <c r="L618"/>
      <c r="M618"/>
      <c r="N618"/>
      <c r="O618"/>
      <c r="P618"/>
      <c r="Q618"/>
      <c r="R618"/>
      <c r="S618"/>
      <c r="T618"/>
      <c r="U618"/>
      <c r="V618"/>
      <c r="W618"/>
      <c r="X618"/>
      <c r="Y618"/>
      <c r="Z618"/>
      <c r="AA618"/>
      <c r="AB618"/>
      <c r="AC618"/>
      <c r="AD618"/>
      <c r="AE618"/>
      <c r="AF618"/>
    </row>
    <row r="619" spans="1:32" s="6" customFormat="1" ht="12.75" customHeight="1" x14ac:dyDescent="0.25">
      <c r="A619"/>
      <c r="B619"/>
      <c r="C619"/>
      <c r="D619"/>
      <c r="E619"/>
      <c r="F619"/>
      <c r="G619"/>
      <c r="H619"/>
      <c r="I619"/>
      <c r="J619"/>
      <c r="K619"/>
      <c r="L619"/>
      <c r="M619"/>
      <c r="N619"/>
      <c r="O619"/>
      <c r="P619"/>
      <c r="Q619"/>
      <c r="R619"/>
      <c r="S619"/>
      <c r="T619"/>
      <c r="U619"/>
      <c r="V619"/>
      <c r="W619"/>
      <c r="X619"/>
      <c r="Y619"/>
      <c r="Z619"/>
      <c r="AA619"/>
      <c r="AB619"/>
      <c r="AC619"/>
      <c r="AD619"/>
      <c r="AE619"/>
      <c r="AF619"/>
    </row>
    <row r="620" spans="1:32" s="6" customFormat="1" ht="12.75" customHeight="1" x14ac:dyDescent="0.25">
      <c r="A620"/>
      <c r="B620"/>
      <c r="C620"/>
      <c r="D620"/>
      <c r="E620"/>
      <c r="F620"/>
      <c r="G620"/>
      <c r="H620"/>
      <c r="I620"/>
      <c r="J620"/>
      <c r="K620"/>
      <c r="L620"/>
      <c r="M620"/>
      <c r="N620"/>
      <c r="O620"/>
      <c r="P620"/>
      <c r="Q620"/>
      <c r="R620"/>
      <c r="S620"/>
      <c r="T620"/>
      <c r="U620"/>
      <c r="V620"/>
      <c r="W620"/>
      <c r="X620"/>
      <c r="Y620"/>
      <c r="Z620"/>
      <c r="AA620"/>
      <c r="AB620"/>
      <c r="AC620"/>
      <c r="AD620"/>
      <c r="AE620"/>
      <c r="AF620"/>
    </row>
    <row r="621" spans="1:32" s="6" customFormat="1" ht="12.75" customHeight="1" x14ac:dyDescent="0.25">
      <c r="A621"/>
      <c r="B621"/>
      <c r="C621"/>
      <c r="D621"/>
      <c r="E621"/>
      <c r="F621"/>
      <c r="G621"/>
      <c r="H621"/>
      <c r="I621"/>
      <c r="J621"/>
      <c r="K621"/>
      <c r="L621"/>
      <c r="M621"/>
      <c r="N621"/>
      <c r="O621"/>
      <c r="P621"/>
      <c r="Q621"/>
      <c r="R621"/>
      <c r="S621"/>
      <c r="T621"/>
      <c r="U621"/>
      <c r="V621"/>
      <c r="W621"/>
      <c r="X621"/>
      <c r="Y621"/>
      <c r="Z621"/>
      <c r="AA621"/>
      <c r="AB621"/>
      <c r="AC621"/>
      <c r="AD621"/>
      <c r="AE621"/>
      <c r="AF621"/>
    </row>
    <row r="622" spans="1:32" s="6" customFormat="1" ht="12.75" customHeight="1" x14ac:dyDescent="0.25">
      <c r="A622"/>
      <c r="B622"/>
      <c r="C622"/>
      <c r="D622"/>
      <c r="E622"/>
      <c r="F622"/>
      <c r="G622"/>
      <c r="H622"/>
      <c r="I622"/>
      <c r="J622"/>
      <c r="K622"/>
      <c r="L622"/>
      <c r="M622"/>
      <c r="N622"/>
      <c r="O622"/>
      <c r="P622"/>
      <c r="Q622"/>
      <c r="R622"/>
      <c r="S622"/>
      <c r="T622"/>
      <c r="U622"/>
      <c r="V622"/>
      <c r="W622"/>
      <c r="X622"/>
      <c r="Y622"/>
      <c r="Z622"/>
      <c r="AA622"/>
      <c r="AB622"/>
      <c r="AC622"/>
      <c r="AD622"/>
      <c r="AE622"/>
      <c r="AF622"/>
    </row>
    <row r="623" spans="1:32" s="6" customFormat="1" ht="12.75" customHeight="1" x14ac:dyDescent="0.25">
      <c r="A623"/>
      <c r="B623"/>
      <c r="C623"/>
      <c r="D623"/>
      <c r="E623"/>
      <c r="F623"/>
      <c r="G623"/>
      <c r="H623"/>
      <c r="I623"/>
      <c r="J623"/>
      <c r="K623"/>
      <c r="L623"/>
      <c r="M623"/>
      <c r="N623"/>
      <c r="O623"/>
      <c r="P623"/>
      <c r="Q623"/>
      <c r="R623"/>
      <c r="S623"/>
      <c r="T623"/>
      <c r="U623"/>
      <c r="V623"/>
      <c r="W623"/>
      <c r="X623"/>
      <c r="Y623"/>
      <c r="Z623"/>
      <c r="AA623"/>
      <c r="AB623"/>
      <c r="AC623"/>
      <c r="AD623"/>
      <c r="AE623"/>
      <c r="AF623"/>
    </row>
    <row r="624" spans="1:32" s="6" customFormat="1" ht="12.75" customHeight="1" x14ac:dyDescent="0.25">
      <c r="A624"/>
      <c r="B624"/>
      <c r="C624"/>
      <c r="D624"/>
      <c r="E624"/>
      <c r="F624"/>
      <c r="G624"/>
      <c r="H624"/>
      <c r="I624"/>
      <c r="J624"/>
      <c r="K624"/>
      <c r="L624"/>
      <c r="M624"/>
      <c r="N624"/>
      <c r="O624"/>
      <c r="P624"/>
      <c r="Q624"/>
      <c r="R624"/>
      <c r="S624"/>
      <c r="T624"/>
      <c r="U624"/>
      <c r="V624"/>
      <c r="W624"/>
      <c r="X624"/>
      <c r="Y624"/>
      <c r="Z624"/>
      <c r="AA624"/>
      <c r="AB624"/>
      <c r="AC624"/>
      <c r="AD624"/>
      <c r="AE624"/>
      <c r="AF624"/>
    </row>
    <row r="625" spans="1:32" s="6" customFormat="1" ht="12.75" customHeight="1" x14ac:dyDescent="0.25">
      <c r="A625"/>
      <c r="B625"/>
      <c r="C625"/>
      <c r="D625"/>
      <c r="E625"/>
      <c r="F625"/>
      <c r="G625"/>
      <c r="H625"/>
      <c r="I625"/>
      <c r="J625"/>
      <c r="K625"/>
      <c r="L625"/>
      <c r="M625"/>
      <c r="N625"/>
      <c r="O625"/>
      <c r="P625"/>
      <c r="Q625"/>
      <c r="R625"/>
      <c r="S625"/>
      <c r="T625"/>
      <c r="U625"/>
      <c r="V625"/>
      <c r="W625"/>
      <c r="X625"/>
      <c r="Y625"/>
      <c r="Z625"/>
      <c r="AA625"/>
      <c r="AB625"/>
      <c r="AC625"/>
      <c r="AD625"/>
      <c r="AE625"/>
      <c r="AF625"/>
    </row>
    <row r="626" spans="1:32" s="6" customFormat="1" ht="12.75" customHeight="1" x14ac:dyDescent="0.25">
      <c r="A626"/>
      <c r="B626"/>
      <c r="C626"/>
      <c r="D626"/>
      <c r="E626"/>
      <c r="F626"/>
      <c r="G626"/>
      <c r="H626"/>
      <c r="I626"/>
      <c r="J626"/>
      <c r="K626"/>
      <c r="L626"/>
      <c r="M626"/>
      <c r="N626"/>
      <c r="O626"/>
      <c r="P626"/>
      <c r="Q626"/>
      <c r="R626"/>
      <c r="S626"/>
      <c r="T626"/>
      <c r="U626"/>
      <c r="V626"/>
      <c r="W626"/>
      <c r="X626"/>
      <c r="Y626"/>
      <c r="Z626"/>
      <c r="AA626"/>
      <c r="AB626"/>
      <c r="AC626"/>
      <c r="AD626"/>
      <c r="AE626"/>
      <c r="AF626"/>
    </row>
    <row r="627" spans="1:32" s="6" customFormat="1" ht="12.75" customHeight="1" x14ac:dyDescent="0.25">
      <c r="A627"/>
      <c r="B627"/>
      <c r="C627"/>
      <c r="D627"/>
      <c r="E627"/>
      <c r="F627"/>
      <c r="G627"/>
      <c r="H627"/>
      <c r="I627"/>
      <c r="J627"/>
      <c r="K627"/>
      <c r="L627"/>
      <c r="M627"/>
      <c r="N627"/>
      <c r="O627"/>
      <c r="P627"/>
      <c r="Q627"/>
      <c r="R627"/>
      <c r="S627"/>
      <c r="T627"/>
      <c r="U627"/>
      <c r="V627"/>
      <c r="W627"/>
      <c r="X627"/>
      <c r="Y627"/>
      <c r="Z627"/>
      <c r="AA627"/>
      <c r="AB627"/>
      <c r="AC627"/>
      <c r="AD627"/>
      <c r="AE627"/>
      <c r="AF627"/>
    </row>
    <row r="628" spans="1:32" s="6" customFormat="1" ht="12.75" customHeight="1" x14ac:dyDescent="0.25">
      <c r="A628"/>
      <c r="B628"/>
      <c r="C628"/>
      <c r="D628"/>
      <c r="E628"/>
      <c r="F628"/>
      <c r="G628"/>
      <c r="H628"/>
      <c r="I628"/>
      <c r="J628"/>
      <c r="K628"/>
      <c r="L628"/>
      <c r="M628"/>
      <c r="N628"/>
      <c r="O628"/>
      <c r="P628"/>
      <c r="Q628"/>
      <c r="R628"/>
      <c r="S628"/>
      <c r="T628"/>
      <c r="U628"/>
      <c r="V628"/>
      <c r="W628"/>
      <c r="X628"/>
      <c r="Y628"/>
      <c r="Z628"/>
      <c r="AA628"/>
      <c r="AB628"/>
      <c r="AC628"/>
      <c r="AD628"/>
      <c r="AE628"/>
      <c r="AF628"/>
    </row>
    <row r="629" spans="1:32" s="6" customFormat="1" ht="12.75" customHeight="1" x14ac:dyDescent="0.25">
      <c r="A629"/>
      <c r="B629"/>
      <c r="C629"/>
      <c r="D629"/>
      <c r="E629"/>
      <c r="F629"/>
      <c r="G629"/>
      <c r="H629"/>
      <c r="I629"/>
      <c r="J629"/>
      <c r="K629"/>
      <c r="L629"/>
      <c r="M629"/>
      <c r="N629"/>
      <c r="O629"/>
      <c r="P629"/>
      <c r="Q629"/>
      <c r="R629"/>
      <c r="S629"/>
      <c r="T629"/>
      <c r="U629"/>
      <c r="V629"/>
      <c r="W629"/>
      <c r="X629"/>
      <c r="Y629"/>
      <c r="Z629"/>
      <c r="AA629"/>
      <c r="AB629"/>
      <c r="AC629"/>
      <c r="AD629"/>
      <c r="AE629"/>
      <c r="AF629"/>
    </row>
    <row r="630" spans="1:32" s="6" customFormat="1" ht="12.75" customHeight="1" x14ac:dyDescent="0.25">
      <c r="A630"/>
      <c r="B630"/>
      <c r="C630"/>
      <c r="D630"/>
      <c r="E630"/>
      <c r="F630"/>
      <c r="G630"/>
      <c r="H630"/>
      <c r="I630"/>
      <c r="J630"/>
      <c r="K630"/>
      <c r="L630"/>
      <c r="M630"/>
      <c r="N630"/>
      <c r="O630"/>
      <c r="P630"/>
      <c r="Q630"/>
      <c r="R630"/>
      <c r="S630"/>
      <c r="T630"/>
      <c r="U630"/>
      <c r="V630"/>
      <c r="W630"/>
      <c r="X630"/>
      <c r="Y630"/>
      <c r="Z630"/>
      <c r="AA630"/>
      <c r="AB630"/>
      <c r="AC630"/>
      <c r="AD630"/>
      <c r="AE630"/>
      <c r="AF630"/>
    </row>
    <row r="631" spans="1:32" s="6" customFormat="1" ht="12.75" customHeight="1" x14ac:dyDescent="0.25">
      <c r="A631"/>
      <c r="B631"/>
      <c r="C631"/>
      <c r="D631"/>
      <c r="E631"/>
      <c r="F631"/>
      <c r="G631"/>
      <c r="H631"/>
      <c r="I631"/>
      <c r="J631"/>
      <c r="K631"/>
      <c r="L631"/>
      <c r="M631"/>
      <c r="N631"/>
      <c r="O631"/>
      <c r="P631"/>
      <c r="Q631"/>
      <c r="R631"/>
      <c r="S631"/>
      <c r="T631"/>
      <c r="U631"/>
      <c r="V631"/>
      <c r="W631"/>
      <c r="X631"/>
      <c r="Y631"/>
      <c r="Z631"/>
      <c r="AA631"/>
      <c r="AB631"/>
      <c r="AC631"/>
      <c r="AD631"/>
      <c r="AE631"/>
      <c r="AF631"/>
    </row>
    <row r="632" spans="1:32" s="6" customFormat="1" ht="12.75" customHeight="1" x14ac:dyDescent="0.25">
      <c r="A632"/>
      <c r="B632"/>
      <c r="C632"/>
      <c r="D632"/>
      <c r="E632"/>
      <c r="F632"/>
      <c r="G632"/>
      <c r="H632"/>
      <c r="I632"/>
      <c r="J632"/>
      <c r="K632"/>
      <c r="L632"/>
      <c r="M632"/>
      <c r="N632"/>
      <c r="O632"/>
      <c r="P632"/>
      <c r="Q632"/>
      <c r="R632"/>
      <c r="S632"/>
      <c r="T632"/>
      <c r="U632"/>
      <c r="V632"/>
      <c r="W632"/>
      <c r="X632"/>
      <c r="Y632"/>
      <c r="Z632"/>
      <c r="AA632"/>
      <c r="AB632"/>
      <c r="AC632"/>
      <c r="AD632"/>
      <c r="AE632"/>
      <c r="AF632"/>
    </row>
    <row r="633" spans="1:32" s="6" customFormat="1" ht="12.75" customHeight="1" x14ac:dyDescent="0.25">
      <c r="A633"/>
      <c r="B633"/>
      <c r="C633"/>
      <c r="D633"/>
      <c r="E633"/>
      <c r="F633"/>
      <c r="G633"/>
      <c r="H633"/>
      <c r="I633"/>
      <c r="J633"/>
      <c r="K633"/>
      <c r="L633"/>
      <c r="M633"/>
      <c r="N633"/>
      <c r="O633"/>
      <c r="P633"/>
      <c r="Q633"/>
      <c r="R633"/>
      <c r="S633"/>
      <c r="T633"/>
      <c r="U633"/>
      <c r="V633"/>
      <c r="W633"/>
      <c r="X633"/>
      <c r="Y633"/>
      <c r="Z633"/>
      <c r="AA633"/>
      <c r="AB633"/>
      <c r="AC633"/>
      <c r="AD633"/>
      <c r="AE633"/>
      <c r="AF633"/>
    </row>
    <row r="634" spans="1:32" s="6" customFormat="1" ht="12.75" customHeight="1" x14ac:dyDescent="0.25">
      <c r="A634"/>
      <c r="B634"/>
      <c r="C634"/>
      <c r="D634"/>
      <c r="E634"/>
      <c r="F634"/>
      <c r="G634"/>
      <c r="H634"/>
      <c r="I634"/>
      <c r="J634"/>
      <c r="K634"/>
      <c r="L634"/>
      <c r="M634"/>
      <c r="N634"/>
      <c r="O634"/>
      <c r="P634"/>
      <c r="Q634"/>
      <c r="R634"/>
      <c r="S634"/>
      <c r="T634"/>
      <c r="U634"/>
      <c r="V634"/>
      <c r="W634"/>
      <c r="X634"/>
      <c r="Y634"/>
      <c r="Z634"/>
      <c r="AA634"/>
      <c r="AB634"/>
      <c r="AC634"/>
      <c r="AD634"/>
      <c r="AE634"/>
      <c r="AF634"/>
    </row>
    <row r="635" spans="1:32" s="6" customFormat="1" ht="12.75" customHeight="1" x14ac:dyDescent="0.25">
      <c r="A635"/>
      <c r="B635"/>
      <c r="C635"/>
      <c r="D635"/>
      <c r="E635"/>
      <c r="F635"/>
      <c r="G635"/>
      <c r="H635"/>
      <c r="I635"/>
      <c r="J635"/>
      <c r="K635"/>
      <c r="L635"/>
      <c r="M635"/>
      <c r="N635"/>
      <c r="O635"/>
      <c r="P635"/>
      <c r="Q635"/>
      <c r="R635"/>
      <c r="S635"/>
      <c r="T635"/>
      <c r="U635"/>
      <c r="V635"/>
      <c r="W635"/>
      <c r="X635"/>
      <c r="Y635"/>
      <c r="Z635"/>
      <c r="AA635"/>
      <c r="AB635"/>
      <c r="AC635"/>
      <c r="AD635"/>
      <c r="AE635"/>
      <c r="AF635"/>
    </row>
    <row r="636" spans="1:32" s="6" customFormat="1" ht="12.75" customHeight="1" x14ac:dyDescent="0.25">
      <c r="A636"/>
      <c r="B636"/>
      <c r="C636"/>
      <c r="D636"/>
      <c r="E636"/>
      <c r="F636"/>
      <c r="G636"/>
      <c r="H636"/>
      <c r="I636"/>
      <c r="J636"/>
      <c r="K636"/>
      <c r="L636"/>
      <c r="M636"/>
      <c r="N636"/>
      <c r="O636"/>
      <c r="P636"/>
      <c r="Q636"/>
      <c r="R636"/>
      <c r="S636"/>
      <c r="T636"/>
      <c r="U636"/>
      <c r="V636"/>
      <c r="W636"/>
      <c r="X636"/>
      <c r="Y636"/>
      <c r="Z636"/>
      <c r="AA636"/>
      <c r="AB636"/>
      <c r="AC636"/>
      <c r="AD636"/>
      <c r="AE636"/>
      <c r="AF636"/>
    </row>
    <row r="637" spans="1:32" s="6" customFormat="1" ht="12.75" customHeight="1" x14ac:dyDescent="0.25">
      <c r="A637"/>
      <c r="B637"/>
      <c r="C637"/>
      <c r="D637"/>
      <c r="E637"/>
      <c r="F637"/>
      <c r="G637"/>
      <c r="H637"/>
      <c r="I637"/>
      <c r="J637"/>
      <c r="K637"/>
      <c r="L637"/>
      <c r="M637"/>
      <c r="N637"/>
      <c r="O637"/>
      <c r="P637"/>
      <c r="Q637"/>
      <c r="R637"/>
      <c r="S637"/>
      <c r="T637"/>
      <c r="U637"/>
      <c r="V637"/>
      <c r="W637"/>
      <c r="X637"/>
      <c r="Y637"/>
      <c r="Z637"/>
      <c r="AA637"/>
      <c r="AB637"/>
      <c r="AC637"/>
      <c r="AD637"/>
      <c r="AE637"/>
      <c r="AF637"/>
    </row>
    <row r="638" spans="1:32" s="6" customFormat="1" ht="12.75" customHeight="1" x14ac:dyDescent="0.25">
      <c r="A638"/>
      <c r="B638"/>
      <c r="C638"/>
      <c r="D638"/>
      <c r="E638"/>
      <c r="F638"/>
      <c r="G638"/>
      <c r="H638"/>
      <c r="I638"/>
      <c r="J638"/>
      <c r="K638"/>
      <c r="L638"/>
      <c r="M638"/>
      <c r="N638"/>
      <c r="O638"/>
      <c r="P638"/>
      <c r="Q638"/>
      <c r="R638"/>
      <c r="S638"/>
      <c r="T638"/>
      <c r="U638"/>
      <c r="V638"/>
      <c r="W638"/>
      <c r="X638"/>
      <c r="Y638"/>
      <c r="Z638"/>
      <c r="AA638"/>
      <c r="AB638"/>
      <c r="AC638"/>
      <c r="AD638"/>
      <c r="AE638"/>
      <c r="AF638"/>
    </row>
    <row r="639" spans="1:32" s="6" customFormat="1" ht="12.75" customHeight="1" x14ac:dyDescent="0.25">
      <c r="A639"/>
      <c r="B639"/>
      <c r="C639"/>
      <c r="D639"/>
      <c r="E639"/>
      <c r="F639"/>
      <c r="G639"/>
      <c r="H639"/>
      <c r="I639"/>
      <c r="J639"/>
      <c r="K639"/>
      <c r="L639"/>
      <c r="M639"/>
      <c r="N639"/>
      <c r="O639"/>
      <c r="P639"/>
      <c r="Q639"/>
      <c r="R639"/>
      <c r="S639"/>
      <c r="T639"/>
      <c r="U639"/>
      <c r="V639"/>
      <c r="W639"/>
      <c r="X639"/>
      <c r="Y639"/>
      <c r="Z639"/>
      <c r="AA639"/>
      <c r="AB639"/>
      <c r="AC639"/>
      <c r="AD639"/>
      <c r="AE639"/>
      <c r="AF639"/>
    </row>
    <row r="640" spans="1:32" s="6" customFormat="1" ht="12.75" customHeight="1" x14ac:dyDescent="0.25">
      <c r="A640"/>
      <c r="B640"/>
      <c r="C640"/>
      <c r="D640"/>
      <c r="E640"/>
      <c r="F640"/>
      <c r="G640"/>
      <c r="H640"/>
      <c r="I640"/>
      <c r="J640"/>
      <c r="K640"/>
      <c r="L640"/>
      <c r="M640"/>
      <c r="N640"/>
      <c r="O640"/>
      <c r="P640"/>
      <c r="Q640"/>
      <c r="R640"/>
      <c r="S640"/>
      <c r="T640"/>
      <c r="U640"/>
      <c r="V640"/>
      <c r="W640"/>
      <c r="X640"/>
      <c r="Y640"/>
      <c r="Z640"/>
      <c r="AA640"/>
      <c r="AB640"/>
      <c r="AC640"/>
      <c r="AD640"/>
      <c r="AE640"/>
      <c r="AF640"/>
    </row>
    <row r="641" spans="1:32" s="6" customFormat="1" ht="12.75" customHeight="1" x14ac:dyDescent="0.25">
      <c r="A641"/>
      <c r="B641"/>
      <c r="C641"/>
      <c r="D641"/>
      <c r="E641"/>
      <c r="F641"/>
      <c r="G641"/>
      <c r="H641"/>
      <c r="I641"/>
      <c r="J641"/>
      <c r="K641"/>
      <c r="L641"/>
      <c r="M641"/>
      <c r="N641"/>
      <c r="O641"/>
      <c r="P641"/>
      <c r="Q641"/>
      <c r="R641"/>
      <c r="S641"/>
      <c r="T641"/>
      <c r="U641"/>
      <c r="V641"/>
      <c r="W641"/>
      <c r="X641"/>
      <c r="Y641"/>
      <c r="Z641"/>
      <c r="AA641"/>
      <c r="AB641"/>
      <c r="AC641"/>
      <c r="AD641"/>
      <c r="AE641"/>
      <c r="AF641"/>
    </row>
    <row r="642" spans="1:32" s="6" customFormat="1" ht="12.75" customHeight="1" x14ac:dyDescent="0.25">
      <c r="A642"/>
      <c r="B642"/>
      <c r="C642"/>
      <c r="D642"/>
      <c r="E642"/>
      <c r="F642"/>
      <c r="G642"/>
      <c r="H642"/>
      <c r="I642"/>
      <c r="J642"/>
      <c r="K642"/>
      <c r="L642"/>
      <c r="M642"/>
      <c r="N642"/>
      <c r="O642"/>
      <c r="P642"/>
      <c r="Q642"/>
      <c r="R642"/>
      <c r="S642"/>
      <c r="T642"/>
      <c r="U642"/>
      <c r="V642"/>
      <c r="W642"/>
      <c r="X642"/>
      <c r="Y642"/>
      <c r="Z642"/>
      <c r="AA642"/>
      <c r="AB642"/>
      <c r="AC642"/>
      <c r="AD642"/>
      <c r="AE642"/>
      <c r="AF642"/>
    </row>
    <row r="643" spans="1:32" s="6" customFormat="1" ht="12.75" customHeight="1" x14ac:dyDescent="0.25">
      <c r="A643"/>
      <c r="B643"/>
      <c r="C643"/>
      <c r="D643"/>
      <c r="E643"/>
      <c r="F643"/>
      <c r="G643"/>
      <c r="H643"/>
      <c r="I643"/>
      <c r="J643"/>
      <c r="K643"/>
      <c r="L643"/>
      <c r="M643"/>
      <c r="N643"/>
      <c r="O643"/>
      <c r="P643"/>
      <c r="Q643"/>
      <c r="R643"/>
      <c r="S643"/>
      <c r="T643"/>
      <c r="U643"/>
      <c r="V643"/>
      <c r="W643"/>
      <c r="X643"/>
      <c r="Y643"/>
      <c r="Z643"/>
      <c r="AA643"/>
      <c r="AB643"/>
      <c r="AC643"/>
      <c r="AD643"/>
      <c r="AE643"/>
      <c r="AF643"/>
    </row>
    <row r="644" spans="1:32" s="6" customFormat="1" ht="12.75" customHeight="1" x14ac:dyDescent="0.25">
      <c r="A644"/>
      <c r="B644"/>
      <c r="C644"/>
      <c r="D644"/>
      <c r="E644"/>
      <c r="F644"/>
      <c r="G644"/>
      <c r="H644"/>
      <c r="I644"/>
      <c r="J644"/>
      <c r="K644"/>
      <c r="L644"/>
      <c r="M644"/>
      <c r="N644"/>
      <c r="O644"/>
      <c r="P644"/>
      <c r="Q644"/>
      <c r="R644"/>
      <c r="S644"/>
      <c r="T644"/>
      <c r="U644"/>
      <c r="V644"/>
      <c r="W644"/>
      <c r="X644"/>
      <c r="Y644"/>
      <c r="Z644"/>
      <c r="AA644"/>
      <c r="AB644"/>
      <c r="AC644"/>
      <c r="AD644"/>
      <c r="AE644"/>
      <c r="AF644"/>
    </row>
    <row r="645" spans="1:32" s="6" customFormat="1" ht="12.75" customHeight="1" x14ac:dyDescent="0.25">
      <c r="A645"/>
      <c r="B645"/>
      <c r="C645"/>
      <c r="D645"/>
      <c r="E645"/>
      <c r="F645"/>
      <c r="G645"/>
      <c r="H645"/>
      <c r="I645"/>
      <c r="J645"/>
      <c r="K645"/>
      <c r="L645"/>
      <c r="M645"/>
      <c r="N645"/>
      <c r="O645"/>
      <c r="P645"/>
      <c r="Q645"/>
      <c r="R645"/>
      <c r="S645"/>
      <c r="T645"/>
      <c r="U645"/>
      <c r="V645"/>
      <c r="W645"/>
      <c r="X645"/>
      <c r="Y645"/>
      <c r="Z645"/>
      <c r="AA645"/>
      <c r="AB645"/>
      <c r="AC645"/>
      <c r="AD645"/>
      <c r="AE645"/>
      <c r="AF645"/>
    </row>
    <row r="646" spans="1:32" s="6" customFormat="1" ht="12.75" customHeight="1" x14ac:dyDescent="0.25">
      <c r="A646"/>
      <c r="B646"/>
      <c r="C646"/>
      <c r="D646"/>
      <c r="E646"/>
      <c r="F646"/>
      <c r="G646"/>
      <c r="H646"/>
      <c r="I646"/>
      <c r="J646"/>
      <c r="K646"/>
      <c r="L646"/>
      <c r="M646"/>
      <c r="N646"/>
      <c r="O646"/>
      <c r="P646"/>
      <c r="Q646"/>
      <c r="R646"/>
      <c r="S646"/>
      <c r="T646"/>
      <c r="U646"/>
      <c r="V646"/>
      <c r="W646"/>
      <c r="X646"/>
      <c r="Y646"/>
      <c r="Z646"/>
      <c r="AA646"/>
      <c r="AB646"/>
      <c r="AC646"/>
      <c r="AD646"/>
      <c r="AE646"/>
      <c r="AF646"/>
    </row>
    <row r="647" spans="1:32" s="6" customFormat="1" ht="12.75" customHeight="1" x14ac:dyDescent="0.25">
      <c r="A647"/>
      <c r="B647"/>
      <c r="C647"/>
      <c r="D647"/>
      <c r="E647"/>
      <c r="F647"/>
      <c r="G647"/>
      <c r="H647"/>
      <c r="I647"/>
      <c r="J647"/>
      <c r="K647"/>
      <c r="L647"/>
      <c r="M647"/>
      <c r="N647"/>
      <c r="O647"/>
      <c r="P647"/>
      <c r="Q647"/>
      <c r="R647"/>
      <c r="S647"/>
      <c r="T647"/>
      <c r="U647"/>
      <c r="V647"/>
      <c r="W647"/>
      <c r="X647"/>
      <c r="Y647"/>
      <c r="Z647"/>
      <c r="AA647"/>
      <c r="AB647"/>
      <c r="AC647"/>
      <c r="AD647"/>
      <c r="AE647"/>
      <c r="AF647"/>
    </row>
    <row r="648" spans="1:32" s="6" customFormat="1" ht="12.75" customHeight="1" x14ac:dyDescent="0.25">
      <c r="A648"/>
      <c r="B648"/>
      <c r="C648"/>
      <c r="D648"/>
      <c r="E648"/>
      <c r="F648"/>
      <c r="G648"/>
      <c r="H648"/>
      <c r="I648"/>
      <c r="J648"/>
      <c r="K648"/>
      <c r="L648"/>
      <c r="M648"/>
      <c r="N648"/>
      <c r="O648"/>
      <c r="P648"/>
      <c r="Q648"/>
      <c r="R648"/>
      <c r="S648"/>
      <c r="T648"/>
      <c r="U648"/>
      <c r="V648"/>
      <c r="W648"/>
      <c r="X648"/>
      <c r="Y648"/>
      <c r="Z648"/>
      <c r="AA648"/>
      <c r="AB648"/>
      <c r="AC648"/>
      <c r="AD648"/>
      <c r="AE648"/>
      <c r="AF648"/>
    </row>
    <row r="649" spans="1:32" s="6" customFormat="1" ht="12.75" customHeight="1" x14ac:dyDescent="0.25">
      <c r="A649"/>
      <c r="B649"/>
      <c r="C649"/>
      <c r="D649"/>
      <c r="E649"/>
      <c r="F649"/>
      <c r="G649"/>
      <c r="H649"/>
      <c r="I649"/>
      <c r="J649"/>
      <c r="K649"/>
      <c r="L649"/>
      <c r="M649"/>
      <c r="N649"/>
      <c r="O649"/>
      <c r="P649"/>
      <c r="Q649"/>
      <c r="R649"/>
      <c r="S649"/>
      <c r="T649"/>
      <c r="U649"/>
      <c r="V649"/>
      <c r="W649"/>
      <c r="X649"/>
      <c r="Y649"/>
      <c r="Z649"/>
      <c r="AA649"/>
      <c r="AB649"/>
      <c r="AC649"/>
      <c r="AD649"/>
      <c r="AE649"/>
      <c r="AF649"/>
    </row>
    <row r="650" spans="1:32" s="6" customFormat="1" ht="12.75" customHeight="1" x14ac:dyDescent="0.25">
      <c r="A650"/>
      <c r="B650"/>
      <c r="C650"/>
      <c r="D650"/>
      <c r="E650"/>
      <c r="F650"/>
      <c r="G650"/>
      <c r="H650"/>
      <c r="I650"/>
      <c r="J650"/>
      <c r="K650"/>
      <c r="L650"/>
      <c r="M650"/>
      <c r="N650"/>
      <c r="O650"/>
      <c r="P650"/>
      <c r="Q650"/>
      <c r="R650"/>
      <c r="S650"/>
      <c r="T650"/>
      <c r="U650"/>
      <c r="V650"/>
      <c r="W650"/>
      <c r="X650"/>
      <c r="Y650"/>
      <c r="Z650"/>
      <c r="AA650"/>
      <c r="AB650"/>
      <c r="AC650"/>
      <c r="AD650"/>
      <c r="AE650"/>
      <c r="AF650"/>
    </row>
    <row r="651" spans="1:32" s="6" customFormat="1" ht="12.75" customHeight="1" x14ac:dyDescent="0.25">
      <c r="A651"/>
      <c r="B651"/>
      <c r="C651"/>
      <c r="D651"/>
      <c r="E651"/>
      <c r="F651"/>
      <c r="G651"/>
      <c r="H651"/>
      <c r="I651"/>
      <c r="J651"/>
      <c r="K651"/>
      <c r="L651"/>
      <c r="M651"/>
      <c r="N651"/>
      <c r="O651"/>
      <c r="P651"/>
      <c r="Q651"/>
      <c r="R651"/>
      <c r="S651"/>
      <c r="T651"/>
      <c r="U651"/>
      <c r="V651"/>
      <c r="W651"/>
      <c r="X651"/>
      <c r="Y651"/>
      <c r="Z651"/>
      <c r="AA651"/>
      <c r="AB651"/>
      <c r="AC651"/>
      <c r="AD651"/>
      <c r="AE651"/>
      <c r="AF651"/>
    </row>
    <row r="652" spans="1:32" s="6" customFormat="1" ht="12.75" customHeight="1" x14ac:dyDescent="0.25">
      <c r="A652"/>
      <c r="B652"/>
      <c r="C652"/>
      <c r="D652"/>
      <c r="E652"/>
      <c r="F652"/>
      <c r="G652"/>
      <c r="H652"/>
      <c r="I652"/>
      <c r="J652"/>
      <c r="K652"/>
      <c r="L652"/>
      <c r="M652"/>
      <c r="N652"/>
      <c r="O652"/>
      <c r="P652"/>
      <c r="Q652"/>
      <c r="R652"/>
      <c r="S652"/>
      <c r="T652"/>
      <c r="U652"/>
      <c r="V652"/>
      <c r="W652"/>
      <c r="X652"/>
      <c r="Y652"/>
      <c r="Z652"/>
      <c r="AA652"/>
      <c r="AB652"/>
      <c r="AC652"/>
      <c r="AD652"/>
      <c r="AE652"/>
      <c r="AF652"/>
    </row>
    <row r="653" spans="1:32" s="6" customFormat="1" ht="12.75" customHeight="1" x14ac:dyDescent="0.25">
      <c r="A653"/>
      <c r="B653"/>
      <c r="C653"/>
      <c r="D653"/>
      <c r="E653"/>
      <c r="F653"/>
      <c r="G653"/>
      <c r="H653"/>
      <c r="I653"/>
      <c r="J653"/>
      <c r="K653"/>
      <c r="L653"/>
      <c r="M653"/>
      <c r="N653"/>
      <c r="O653"/>
      <c r="P653"/>
      <c r="Q653"/>
      <c r="R653"/>
      <c r="S653"/>
      <c r="T653"/>
      <c r="U653"/>
      <c r="V653"/>
      <c r="W653"/>
      <c r="X653"/>
      <c r="Y653"/>
      <c r="Z653"/>
      <c r="AA653"/>
      <c r="AB653"/>
      <c r="AC653"/>
      <c r="AD653"/>
      <c r="AE653"/>
      <c r="AF653"/>
    </row>
    <row r="654" spans="1:32" s="6" customFormat="1" ht="12.75" customHeight="1" x14ac:dyDescent="0.25">
      <c r="A654"/>
      <c r="B654"/>
      <c r="C654"/>
      <c r="D654"/>
      <c r="E654"/>
      <c r="F654"/>
      <c r="G654"/>
      <c r="H654"/>
      <c r="I654"/>
      <c r="J654"/>
      <c r="K654"/>
      <c r="L654"/>
      <c r="M654"/>
      <c r="N654"/>
      <c r="O654"/>
      <c r="P654"/>
      <c r="Q654"/>
      <c r="R654"/>
      <c r="S654"/>
      <c r="T654"/>
      <c r="U654"/>
      <c r="V654"/>
      <c r="W654"/>
      <c r="X654"/>
      <c r="Y654"/>
      <c r="Z654"/>
      <c r="AA654"/>
      <c r="AB654"/>
      <c r="AC654"/>
      <c r="AD654"/>
      <c r="AE654"/>
      <c r="AF654"/>
    </row>
    <row r="655" spans="1:32" s="6" customFormat="1" ht="12.75" customHeight="1" x14ac:dyDescent="0.25">
      <c r="A655"/>
      <c r="B655"/>
      <c r="C655"/>
      <c r="D655"/>
      <c r="E655"/>
      <c r="F655"/>
      <c r="G655"/>
      <c r="H655"/>
      <c r="I655"/>
      <c r="J655"/>
      <c r="K655"/>
      <c r="L655"/>
      <c r="M655"/>
      <c r="N655"/>
      <c r="O655"/>
      <c r="P655"/>
      <c r="Q655"/>
      <c r="R655"/>
      <c r="S655"/>
      <c r="T655"/>
      <c r="U655"/>
      <c r="V655"/>
      <c r="W655"/>
      <c r="X655"/>
      <c r="Y655"/>
      <c r="Z655"/>
      <c r="AA655"/>
      <c r="AB655"/>
      <c r="AC655"/>
      <c r="AD655"/>
      <c r="AE655"/>
      <c r="AF655"/>
    </row>
    <row r="656" spans="1:32" s="6" customFormat="1" ht="12.75" customHeight="1" x14ac:dyDescent="0.25">
      <c r="A656"/>
      <c r="B656"/>
      <c r="C656"/>
      <c r="D656"/>
      <c r="E656"/>
      <c r="F656"/>
      <c r="G656"/>
      <c r="H656"/>
      <c r="I656"/>
      <c r="J656"/>
      <c r="K656"/>
      <c r="L656"/>
      <c r="M656"/>
      <c r="N656"/>
      <c r="O656"/>
      <c r="P656"/>
      <c r="Q656"/>
      <c r="R656"/>
      <c r="S656"/>
      <c r="T656"/>
      <c r="U656"/>
      <c r="V656"/>
      <c r="W656"/>
      <c r="X656"/>
      <c r="Y656"/>
      <c r="Z656"/>
      <c r="AA656"/>
      <c r="AB656"/>
      <c r="AC656"/>
      <c r="AD656"/>
      <c r="AE656"/>
      <c r="AF656"/>
    </row>
    <row r="657" spans="1:32" s="6" customFormat="1" ht="12.75" customHeight="1" x14ac:dyDescent="0.25">
      <c r="A657"/>
      <c r="B657"/>
      <c r="C657"/>
      <c r="D657"/>
      <c r="E657"/>
      <c r="F657"/>
      <c r="G657"/>
      <c r="H657"/>
      <c r="I657"/>
      <c r="J657"/>
      <c r="K657"/>
      <c r="L657"/>
      <c r="M657"/>
      <c r="N657"/>
      <c r="O657"/>
      <c r="P657"/>
      <c r="Q657"/>
      <c r="R657"/>
      <c r="S657"/>
      <c r="T657"/>
      <c r="U657"/>
      <c r="V657"/>
      <c r="W657"/>
      <c r="X657"/>
      <c r="Y657"/>
      <c r="Z657"/>
      <c r="AA657"/>
      <c r="AB657"/>
      <c r="AC657"/>
      <c r="AD657"/>
      <c r="AE657"/>
      <c r="AF657"/>
    </row>
    <row r="658" spans="1:32" s="6" customFormat="1" ht="12.75" customHeight="1" x14ac:dyDescent="0.25">
      <c r="A658"/>
      <c r="B658"/>
      <c r="C658"/>
      <c r="D658"/>
      <c r="E658"/>
      <c r="F658"/>
      <c r="G658"/>
      <c r="H658"/>
      <c r="I658"/>
      <c r="J658"/>
      <c r="K658"/>
      <c r="L658"/>
      <c r="M658"/>
      <c r="N658"/>
      <c r="O658"/>
      <c r="P658"/>
      <c r="Q658"/>
      <c r="R658"/>
      <c r="S658"/>
      <c r="T658"/>
      <c r="U658"/>
      <c r="V658"/>
      <c r="W658"/>
      <c r="X658"/>
      <c r="Y658"/>
      <c r="Z658"/>
      <c r="AA658"/>
      <c r="AB658"/>
      <c r="AC658"/>
      <c r="AD658"/>
      <c r="AE658"/>
      <c r="AF658"/>
    </row>
    <row r="659" spans="1:32" s="6" customFormat="1" ht="12.75" customHeight="1" x14ac:dyDescent="0.25">
      <c r="A659"/>
      <c r="B659"/>
      <c r="C659"/>
      <c r="D659"/>
      <c r="E659"/>
      <c r="F659"/>
      <c r="G659"/>
      <c r="H659"/>
      <c r="I659"/>
      <c r="J659"/>
      <c r="K659"/>
      <c r="L659"/>
      <c r="M659"/>
      <c r="N659"/>
      <c r="O659"/>
      <c r="P659"/>
      <c r="Q659"/>
      <c r="R659"/>
      <c r="S659"/>
      <c r="T659"/>
      <c r="U659"/>
      <c r="V659"/>
      <c r="W659"/>
      <c r="X659"/>
      <c r="Y659"/>
      <c r="Z659"/>
      <c r="AA659"/>
      <c r="AB659"/>
      <c r="AC659"/>
      <c r="AD659"/>
      <c r="AE659"/>
      <c r="AF659"/>
    </row>
    <row r="660" spans="1:32" s="6" customFormat="1" ht="12.75" customHeight="1" x14ac:dyDescent="0.25">
      <c r="A660"/>
      <c r="B660"/>
      <c r="C660"/>
      <c r="D660"/>
      <c r="E660"/>
      <c r="F660"/>
      <c r="G660"/>
      <c r="H660"/>
      <c r="I660"/>
      <c r="J660"/>
      <c r="K660"/>
      <c r="L660"/>
      <c r="M660"/>
      <c r="N660"/>
      <c r="O660"/>
      <c r="P660"/>
      <c r="Q660"/>
      <c r="R660"/>
      <c r="S660"/>
      <c r="T660"/>
      <c r="U660"/>
      <c r="V660"/>
      <c r="W660"/>
      <c r="X660"/>
      <c r="Y660"/>
      <c r="Z660"/>
      <c r="AA660"/>
      <c r="AB660"/>
      <c r="AC660"/>
      <c r="AD660"/>
      <c r="AE660"/>
      <c r="AF660"/>
    </row>
    <row r="661" spans="1:32" s="6" customFormat="1" ht="12.75" customHeight="1" x14ac:dyDescent="0.25">
      <c r="A661"/>
      <c r="B661"/>
      <c r="C661"/>
      <c r="D661"/>
      <c r="E661"/>
      <c r="F661"/>
      <c r="G661"/>
      <c r="H661"/>
      <c r="I661"/>
      <c r="J661"/>
      <c r="K661"/>
      <c r="L661"/>
      <c r="M661"/>
      <c r="N661"/>
      <c r="O661"/>
      <c r="P661"/>
      <c r="Q661"/>
      <c r="R661"/>
      <c r="S661"/>
      <c r="T661"/>
      <c r="U661"/>
      <c r="V661"/>
      <c r="W661"/>
      <c r="X661"/>
      <c r="Y661"/>
      <c r="Z661"/>
      <c r="AA661"/>
      <c r="AB661"/>
      <c r="AC661"/>
      <c r="AD661"/>
      <c r="AE661"/>
      <c r="AF661"/>
    </row>
    <row r="662" spans="1:32" s="6" customFormat="1" ht="12.75" customHeight="1" x14ac:dyDescent="0.25">
      <c r="A662"/>
      <c r="B662"/>
      <c r="C662"/>
      <c r="D662"/>
      <c r="E662"/>
      <c r="F662"/>
      <c r="G662"/>
      <c r="H662"/>
      <c r="I662"/>
      <c r="J662"/>
      <c r="K662"/>
      <c r="L662"/>
      <c r="M662"/>
      <c r="N662"/>
      <c r="O662"/>
      <c r="P662"/>
      <c r="Q662"/>
      <c r="R662"/>
      <c r="S662"/>
      <c r="T662"/>
      <c r="U662"/>
      <c r="V662"/>
      <c r="W662"/>
      <c r="X662"/>
      <c r="Y662"/>
      <c r="Z662"/>
      <c r="AA662"/>
      <c r="AB662"/>
      <c r="AC662"/>
      <c r="AD662"/>
      <c r="AE662"/>
      <c r="AF662"/>
    </row>
    <row r="663" spans="1:32" s="6" customFormat="1" ht="12.75" customHeight="1" x14ac:dyDescent="0.25">
      <c r="A663"/>
      <c r="B663"/>
      <c r="C663"/>
      <c r="D663"/>
      <c r="E663"/>
      <c r="F663"/>
      <c r="G663"/>
      <c r="H663"/>
      <c r="I663"/>
      <c r="J663"/>
      <c r="K663"/>
      <c r="L663"/>
      <c r="M663"/>
      <c r="N663"/>
      <c r="O663"/>
      <c r="P663"/>
      <c r="Q663"/>
      <c r="R663"/>
      <c r="S663"/>
      <c r="T663"/>
      <c r="U663"/>
      <c r="V663"/>
      <c r="W663"/>
      <c r="X663"/>
      <c r="Y663"/>
      <c r="Z663"/>
      <c r="AA663"/>
      <c r="AB663"/>
      <c r="AC663"/>
      <c r="AD663"/>
      <c r="AE663"/>
      <c r="AF663"/>
    </row>
    <row r="664" spans="1:32" s="6" customFormat="1" ht="12.75" customHeight="1" x14ac:dyDescent="0.25">
      <c r="A664"/>
      <c r="B664"/>
      <c r="C664"/>
      <c r="D664"/>
      <c r="E664"/>
      <c r="F664"/>
      <c r="G664"/>
      <c r="H664"/>
      <c r="I664"/>
      <c r="J664"/>
      <c r="K664"/>
      <c r="L664"/>
      <c r="M664"/>
      <c r="N664"/>
      <c r="O664"/>
      <c r="P664"/>
      <c r="Q664"/>
      <c r="R664"/>
      <c r="S664"/>
      <c r="T664"/>
      <c r="U664"/>
      <c r="V664"/>
      <c r="W664"/>
      <c r="X664"/>
      <c r="Y664"/>
      <c r="Z664"/>
      <c r="AA664"/>
      <c r="AB664"/>
      <c r="AC664"/>
      <c r="AD664"/>
      <c r="AE664"/>
      <c r="AF664"/>
    </row>
    <row r="665" spans="1:32" s="6" customFormat="1" ht="12.75" customHeight="1" x14ac:dyDescent="0.25">
      <c r="A665"/>
      <c r="B665"/>
      <c r="C665"/>
      <c r="D665"/>
      <c r="E665"/>
      <c r="F665"/>
      <c r="G665"/>
      <c r="H665"/>
      <c r="I665"/>
      <c r="J665"/>
      <c r="K665"/>
      <c r="L665"/>
      <c r="M665"/>
      <c r="N665"/>
      <c r="O665"/>
      <c r="P665"/>
      <c r="Q665"/>
      <c r="R665"/>
      <c r="S665"/>
      <c r="T665"/>
      <c r="U665"/>
      <c r="V665"/>
      <c r="W665"/>
      <c r="X665"/>
      <c r="Y665"/>
      <c r="Z665"/>
      <c r="AA665"/>
      <c r="AB665"/>
      <c r="AC665"/>
      <c r="AD665"/>
      <c r="AE665"/>
      <c r="AF665"/>
    </row>
    <row r="666" spans="1:32" s="6" customFormat="1" ht="12.75" customHeight="1" x14ac:dyDescent="0.25">
      <c r="A666"/>
      <c r="B666"/>
      <c r="C666"/>
      <c r="D666"/>
      <c r="E666"/>
      <c r="F666"/>
      <c r="G666"/>
      <c r="H666"/>
      <c r="I666"/>
      <c r="J666"/>
      <c r="K666"/>
      <c r="L666"/>
      <c r="M666"/>
      <c r="N666"/>
      <c r="O666"/>
      <c r="P666"/>
      <c r="Q666"/>
      <c r="R666"/>
      <c r="S666"/>
      <c r="T666"/>
      <c r="U666"/>
      <c r="V666"/>
      <c r="W666"/>
      <c r="X666"/>
      <c r="Y666"/>
      <c r="Z666"/>
      <c r="AA666"/>
      <c r="AB666"/>
      <c r="AC666"/>
      <c r="AD666"/>
      <c r="AE666"/>
      <c r="AF666"/>
    </row>
    <row r="667" spans="1:32" s="6" customFormat="1" ht="12.75" customHeight="1" x14ac:dyDescent="0.25">
      <c r="A667"/>
      <c r="B667"/>
      <c r="C667"/>
      <c r="D667"/>
      <c r="E667"/>
      <c r="F667"/>
      <c r="G667"/>
      <c r="H667"/>
      <c r="I667"/>
      <c r="J667"/>
      <c r="K667"/>
      <c r="L667"/>
      <c r="M667"/>
      <c r="N667"/>
      <c r="O667"/>
      <c r="P667"/>
      <c r="Q667"/>
      <c r="R667"/>
      <c r="S667"/>
      <c r="T667"/>
      <c r="U667"/>
      <c r="V667"/>
      <c r="W667"/>
      <c r="X667"/>
      <c r="Y667"/>
      <c r="Z667"/>
      <c r="AA667"/>
      <c r="AB667"/>
      <c r="AC667"/>
      <c r="AD667"/>
      <c r="AE667"/>
      <c r="AF667"/>
    </row>
    <row r="668" spans="1:32" s="6" customFormat="1" ht="12.75" customHeight="1" x14ac:dyDescent="0.25">
      <c r="A668"/>
      <c r="B668"/>
      <c r="C668"/>
      <c r="D668"/>
      <c r="E668"/>
      <c r="F668"/>
      <c r="G668"/>
      <c r="H668"/>
      <c r="I668"/>
      <c r="J668"/>
      <c r="K668"/>
      <c r="L668"/>
      <c r="M668"/>
      <c r="N668"/>
      <c r="O668"/>
      <c r="P668"/>
      <c r="Q668"/>
      <c r="R668"/>
      <c r="S668"/>
      <c r="T668"/>
      <c r="U668"/>
      <c r="V668"/>
      <c r="W668"/>
      <c r="X668"/>
      <c r="Y668"/>
      <c r="Z668"/>
      <c r="AA668"/>
      <c r="AB668"/>
      <c r="AC668"/>
      <c r="AD668"/>
      <c r="AE668"/>
      <c r="AF668"/>
    </row>
    <row r="669" spans="1:32" s="6" customFormat="1" ht="12.75" customHeight="1" x14ac:dyDescent="0.25">
      <c r="A669"/>
      <c r="B669"/>
      <c r="C669"/>
      <c r="D669"/>
      <c r="E669"/>
      <c r="F669"/>
      <c r="G669"/>
      <c r="H669"/>
      <c r="I669"/>
      <c r="J669"/>
      <c r="K669"/>
      <c r="L669"/>
      <c r="M669"/>
      <c r="N669"/>
      <c r="O669"/>
      <c r="P669"/>
      <c r="Q669"/>
      <c r="R669"/>
      <c r="S669"/>
      <c r="T669"/>
      <c r="U669"/>
      <c r="V669"/>
      <c r="W669"/>
      <c r="X669"/>
      <c r="Y669"/>
      <c r="Z669"/>
      <c r="AA669"/>
      <c r="AB669"/>
      <c r="AC669"/>
      <c r="AD669"/>
      <c r="AE669"/>
      <c r="AF669"/>
    </row>
    <row r="670" spans="1:32" s="6" customFormat="1" ht="12.75" customHeight="1" x14ac:dyDescent="0.25">
      <c r="A670"/>
      <c r="B670"/>
      <c r="C670"/>
      <c r="D670"/>
      <c r="E670"/>
      <c r="F670"/>
      <c r="G670"/>
      <c r="H670"/>
      <c r="I670"/>
      <c r="J670"/>
      <c r="K670"/>
      <c r="L670"/>
      <c r="M670"/>
      <c r="N670"/>
      <c r="O670"/>
      <c r="P670"/>
      <c r="Q670"/>
      <c r="R670"/>
      <c r="S670"/>
      <c r="T670"/>
      <c r="U670"/>
      <c r="V670"/>
      <c r="W670"/>
      <c r="X670"/>
      <c r="Y670"/>
      <c r="Z670"/>
      <c r="AA670"/>
      <c r="AB670"/>
      <c r="AC670"/>
      <c r="AD670"/>
      <c r="AE670"/>
      <c r="AF670"/>
    </row>
    <row r="671" spans="1:32" s="6" customFormat="1" ht="12.75" customHeight="1" x14ac:dyDescent="0.25">
      <c r="A671"/>
      <c r="B671"/>
      <c r="C671"/>
      <c r="D671"/>
      <c r="E671"/>
      <c r="F671"/>
      <c r="G671"/>
      <c r="H671"/>
      <c r="I671"/>
      <c r="J671"/>
      <c r="K671"/>
      <c r="L671"/>
      <c r="M671"/>
      <c r="N671"/>
      <c r="O671"/>
      <c r="P671"/>
      <c r="Q671"/>
      <c r="R671"/>
      <c r="S671"/>
      <c r="T671"/>
      <c r="U671"/>
      <c r="V671"/>
      <c r="W671"/>
      <c r="X671"/>
      <c r="Y671"/>
      <c r="Z671"/>
      <c r="AA671"/>
      <c r="AB671"/>
      <c r="AC671"/>
      <c r="AD671"/>
      <c r="AE671"/>
      <c r="AF671"/>
    </row>
    <row r="672" spans="1:32" s="6" customFormat="1" ht="12.75" customHeight="1" x14ac:dyDescent="0.25">
      <c r="A672"/>
      <c r="B672"/>
      <c r="C672"/>
      <c r="D672"/>
      <c r="E672"/>
      <c r="F672"/>
      <c r="G672"/>
      <c r="H672"/>
      <c r="I672"/>
      <c r="J672"/>
      <c r="K672"/>
      <c r="L672"/>
      <c r="M672"/>
      <c r="N672"/>
      <c r="O672"/>
      <c r="P672"/>
      <c r="Q672"/>
      <c r="R672"/>
      <c r="S672"/>
      <c r="T672"/>
      <c r="U672"/>
      <c r="V672"/>
      <c r="W672"/>
      <c r="X672"/>
      <c r="Y672"/>
      <c r="Z672"/>
      <c r="AA672"/>
      <c r="AB672"/>
      <c r="AC672"/>
      <c r="AD672"/>
      <c r="AE672"/>
      <c r="AF672"/>
    </row>
    <row r="673" spans="1:32" s="6" customFormat="1" ht="12.75" customHeight="1" x14ac:dyDescent="0.25">
      <c r="A673"/>
      <c r="B673"/>
      <c r="C673"/>
      <c r="D673"/>
      <c r="E673"/>
      <c r="F673"/>
      <c r="G673"/>
      <c r="H673"/>
      <c r="I673"/>
      <c r="J673"/>
      <c r="K673"/>
      <c r="L673"/>
      <c r="M673"/>
      <c r="N673"/>
      <c r="O673"/>
      <c r="P673"/>
      <c r="Q673"/>
      <c r="R673"/>
      <c r="S673"/>
      <c r="T673"/>
      <c r="U673"/>
      <c r="V673"/>
      <c r="W673"/>
      <c r="X673"/>
      <c r="Y673"/>
      <c r="Z673"/>
      <c r="AA673"/>
      <c r="AB673"/>
      <c r="AC673"/>
      <c r="AD673"/>
      <c r="AE673"/>
      <c r="AF673"/>
    </row>
    <row r="674" spans="1:32" s="6" customFormat="1" ht="12.75" customHeight="1" x14ac:dyDescent="0.25">
      <c r="A674"/>
      <c r="B674"/>
      <c r="C674"/>
      <c r="D674"/>
      <c r="E674"/>
      <c r="F674"/>
      <c r="G674"/>
      <c r="H674"/>
      <c r="I674"/>
      <c r="J674"/>
      <c r="K674"/>
      <c r="L674"/>
      <c r="M674"/>
      <c r="N674"/>
      <c r="O674"/>
      <c r="P674"/>
      <c r="Q674"/>
      <c r="R674"/>
      <c r="S674"/>
      <c r="T674"/>
      <c r="U674"/>
      <c r="V674"/>
      <c r="W674"/>
      <c r="X674"/>
      <c r="Y674"/>
      <c r="Z674"/>
      <c r="AA674"/>
      <c r="AB674"/>
      <c r="AC674"/>
      <c r="AD674"/>
      <c r="AE674"/>
      <c r="AF674"/>
    </row>
    <row r="675" spans="1:32" s="6" customFormat="1" ht="12.75" customHeight="1" x14ac:dyDescent="0.25">
      <c r="A675"/>
      <c r="B675"/>
      <c r="C675"/>
      <c r="D675"/>
      <c r="E675"/>
      <c r="F675"/>
      <c r="G675"/>
      <c r="H675"/>
      <c r="I675"/>
      <c r="J675"/>
      <c r="K675"/>
      <c r="L675"/>
      <c r="M675"/>
      <c r="N675"/>
      <c r="O675"/>
      <c r="P675"/>
      <c r="Q675"/>
      <c r="R675"/>
      <c r="S675"/>
      <c r="T675"/>
      <c r="U675"/>
      <c r="V675"/>
      <c r="W675"/>
      <c r="X675"/>
      <c r="Y675"/>
      <c r="Z675"/>
      <c r="AA675"/>
      <c r="AB675"/>
      <c r="AC675"/>
      <c r="AD675"/>
      <c r="AE675"/>
      <c r="AF675"/>
    </row>
    <row r="676" spans="1:32" s="6" customFormat="1" ht="12.75" customHeight="1" x14ac:dyDescent="0.25">
      <c r="A676"/>
      <c r="B676"/>
      <c r="C676"/>
      <c r="D676"/>
      <c r="E676"/>
      <c r="F676"/>
      <c r="G676"/>
      <c r="H676"/>
      <c r="I676"/>
      <c r="J676"/>
      <c r="K676"/>
      <c r="L676"/>
      <c r="M676"/>
      <c r="N676"/>
      <c r="O676"/>
      <c r="P676"/>
      <c r="Q676"/>
      <c r="R676"/>
      <c r="S676"/>
      <c r="T676"/>
      <c r="U676"/>
      <c r="V676"/>
      <c r="W676"/>
      <c r="X676"/>
      <c r="Y676"/>
      <c r="Z676"/>
      <c r="AA676"/>
      <c r="AB676"/>
      <c r="AC676"/>
      <c r="AD676"/>
      <c r="AE676"/>
      <c r="AF676"/>
    </row>
    <row r="677" spans="1:32" s="6" customFormat="1" ht="12.75" customHeight="1" x14ac:dyDescent="0.25">
      <c r="A677"/>
      <c r="B677"/>
      <c r="C677"/>
      <c r="D677"/>
      <c r="E677"/>
      <c r="F677"/>
      <c r="G677"/>
      <c r="H677"/>
      <c r="I677"/>
      <c r="J677"/>
      <c r="K677"/>
      <c r="L677"/>
      <c r="M677"/>
      <c r="N677"/>
      <c r="O677"/>
      <c r="P677"/>
      <c r="Q677"/>
      <c r="R677"/>
      <c r="S677"/>
      <c r="T677"/>
      <c r="U677"/>
      <c r="V677"/>
      <c r="W677"/>
      <c r="X677"/>
      <c r="Y677"/>
      <c r="Z677"/>
      <c r="AA677"/>
      <c r="AB677"/>
      <c r="AC677"/>
      <c r="AD677"/>
      <c r="AE677"/>
      <c r="AF677"/>
    </row>
    <row r="678" spans="1:32" s="6" customFormat="1" ht="12.75" customHeight="1" x14ac:dyDescent="0.25">
      <c r="A678"/>
      <c r="B678"/>
      <c r="C678"/>
      <c r="D678"/>
      <c r="E678"/>
      <c r="F678"/>
      <c r="G678"/>
      <c r="H678"/>
      <c r="I678"/>
      <c r="J678"/>
      <c r="K678"/>
      <c r="L678"/>
      <c r="M678"/>
      <c r="N678"/>
      <c r="O678"/>
      <c r="P678"/>
      <c r="Q678"/>
      <c r="R678"/>
      <c r="S678"/>
      <c r="T678"/>
      <c r="U678"/>
      <c r="V678"/>
      <c r="W678"/>
      <c r="X678"/>
      <c r="Y678"/>
      <c r="Z678"/>
      <c r="AA678"/>
      <c r="AB678"/>
      <c r="AC678"/>
      <c r="AD678"/>
      <c r="AE678"/>
      <c r="AF678"/>
    </row>
    <row r="679" spans="1:32" s="6" customFormat="1" ht="12.75" customHeight="1" x14ac:dyDescent="0.25">
      <c r="A679"/>
      <c r="B679"/>
      <c r="C679"/>
      <c r="D679"/>
      <c r="E679"/>
      <c r="F679"/>
      <c r="G679"/>
      <c r="H679"/>
      <c r="I679"/>
      <c r="J679"/>
      <c r="K679"/>
      <c r="L679"/>
      <c r="M679"/>
      <c r="N679"/>
      <c r="O679"/>
      <c r="P679"/>
      <c r="Q679"/>
      <c r="R679"/>
      <c r="S679"/>
      <c r="T679"/>
      <c r="U679"/>
      <c r="V679"/>
      <c r="W679"/>
      <c r="X679"/>
      <c r="Y679"/>
      <c r="Z679"/>
      <c r="AA679"/>
      <c r="AB679"/>
      <c r="AC679"/>
      <c r="AD679"/>
      <c r="AE679"/>
      <c r="AF679"/>
    </row>
    <row r="680" spans="1:32" s="6" customFormat="1" ht="12.75" customHeight="1" x14ac:dyDescent="0.25">
      <c r="A680"/>
      <c r="B680"/>
      <c r="C680"/>
      <c r="D680"/>
      <c r="E680"/>
      <c r="F680"/>
      <c r="G680"/>
      <c r="H680"/>
      <c r="I680"/>
      <c r="J680"/>
      <c r="K680"/>
      <c r="L680"/>
      <c r="M680"/>
      <c r="N680"/>
      <c r="O680"/>
      <c r="P680"/>
      <c r="Q680"/>
      <c r="R680"/>
      <c r="S680"/>
      <c r="T680"/>
      <c r="U680"/>
      <c r="V680"/>
      <c r="W680"/>
      <c r="X680"/>
      <c r="Y680"/>
      <c r="Z680"/>
      <c r="AA680"/>
      <c r="AB680"/>
      <c r="AC680"/>
      <c r="AD680"/>
      <c r="AE680"/>
      <c r="AF680"/>
    </row>
    <row r="681" spans="1:32" s="6" customFormat="1" ht="12.75" customHeight="1" x14ac:dyDescent="0.25">
      <c r="A681"/>
      <c r="B681"/>
      <c r="C681"/>
      <c r="D681"/>
      <c r="E681"/>
      <c r="F681"/>
      <c r="G681"/>
      <c r="H681"/>
      <c r="I681"/>
      <c r="J681"/>
      <c r="K681"/>
      <c r="L681"/>
      <c r="M681"/>
      <c r="N681"/>
      <c r="O681"/>
      <c r="P681"/>
      <c r="Q681"/>
      <c r="R681"/>
      <c r="S681"/>
      <c r="T681"/>
      <c r="U681"/>
      <c r="V681"/>
      <c r="W681"/>
      <c r="X681"/>
      <c r="Y681"/>
      <c r="Z681"/>
      <c r="AA681"/>
      <c r="AB681"/>
      <c r="AC681"/>
      <c r="AD681"/>
      <c r="AE681"/>
      <c r="AF681"/>
    </row>
    <row r="682" spans="1:32" s="6" customFormat="1" ht="12.75" customHeight="1" x14ac:dyDescent="0.25">
      <c r="A682"/>
      <c r="B682"/>
      <c r="C682"/>
      <c r="D682"/>
      <c r="E682"/>
      <c r="F682"/>
      <c r="G682"/>
      <c r="H682"/>
      <c r="I682"/>
      <c r="J682"/>
      <c r="K682"/>
      <c r="L682"/>
      <c r="M682"/>
      <c r="N682"/>
      <c r="O682"/>
      <c r="P682"/>
      <c r="Q682"/>
      <c r="R682"/>
      <c r="S682"/>
      <c r="T682"/>
      <c r="U682"/>
      <c r="V682"/>
      <c r="W682"/>
      <c r="X682"/>
      <c r="Y682"/>
      <c r="Z682"/>
      <c r="AA682"/>
      <c r="AB682"/>
      <c r="AC682"/>
      <c r="AD682"/>
      <c r="AE682"/>
      <c r="AF682"/>
    </row>
    <row r="683" spans="1:32" s="6" customFormat="1" ht="12.75" customHeight="1" x14ac:dyDescent="0.25">
      <c r="A683"/>
      <c r="B683"/>
      <c r="C683"/>
      <c r="D683"/>
      <c r="E683"/>
      <c r="F683"/>
      <c r="G683"/>
      <c r="H683"/>
      <c r="I683"/>
      <c r="J683"/>
      <c r="K683"/>
      <c r="L683"/>
      <c r="M683"/>
      <c r="N683"/>
      <c r="O683"/>
      <c r="P683"/>
      <c r="Q683"/>
      <c r="R683"/>
      <c r="S683"/>
      <c r="T683"/>
      <c r="U683"/>
      <c r="V683"/>
      <c r="W683"/>
      <c r="X683"/>
      <c r="Y683"/>
      <c r="Z683"/>
      <c r="AA683"/>
      <c r="AB683"/>
      <c r="AC683"/>
      <c r="AD683"/>
      <c r="AE683"/>
      <c r="AF683"/>
    </row>
    <row r="684" spans="1:32" s="6" customFormat="1" ht="12.75" customHeight="1" x14ac:dyDescent="0.25">
      <c r="A684"/>
      <c r="B684"/>
      <c r="C684"/>
      <c r="D684"/>
      <c r="E684"/>
      <c r="F684"/>
      <c r="G684"/>
      <c r="H684"/>
      <c r="I684"/>
      <c r="J684"/>
      <c r="K684"/>
      <c r="L684"/>
      <c r="M684"/>
      <c r="N684"/>
      <c r="O684"/>
      <c r="P684"/>
      <c r="Q684"/>
      <c r="R684"/>
      <c r="S684"/>
      <c r="T684"/>
      <c r="U684"/>
      <c r="V684"/>
      <c r="W684"/>
      <c r="X684"/>
      <c r="Y684"/>
      <c r="Z684"/>
      <c r="AA684"/>
      <c r="AB684"/>
      <c r="AC684"/>
      <c r="AD684"/>
      <c r="AE684"/>
      <c r="AF684"/>
    </row>
    <row r="685" spans="1:32" s="6" customFormat="1" ht="12.75" customHeight="1" x14ac:dyDescent="0.25">
      <c r="A685"/>
      <c r="B685"/>
      <c r="C685"/>
      <c r="D685"/>
      <c r="E685"/>
      <c r="F685"/>
      <c r="G685"/>
      <c r="H685"/>
      <c r="I685"/>
      <c r="J685"/>
      <c r="K685"/>
      <c r="L685"/>
      <c r="M685"/>
      <c r="N685"/>
      <c r="O685"/>
      <c r="P685"/>
      <c r="Q685"/>
      <c r="R685"/>
      <c r="S685"/>
      <c r="T685"/>
      <c r="U685"/>
      <c r="V685"/>
      <c r="W685"/>
      <c r="X685"/>
      <c r="Y685"/>
      <c r="Z685"/>
      <c r="AA685"/>
      <c r="AB685"/>
      <c r="AC685"/>
      <c r="AD685"/>
      <c r="AE685"/>
      <c r="AF685"/>
    </row>
    <row r="686" spans="1:32" s="6" customFormat="1" ht="12.75" customHeight="1" x14ac:dyDescent="0.25">
      <c r="A686"/>
      <c r="B686"/>
      <c r="C686"/>
      <c r="D686"/>
      <c r="E686"/>
      <c r="F686"/>
      <c r="G686"/>
      <c r="H686"/>
      <c r="I686"/>
      <c r="J686"/>
      <c r="K686"/>
      <c r="L686"/>
      <c r="M686"/>
      <c r="N686"/>
      <c r="O686"/>
      <c r="P686"/>
      <c r="Q686"/>
      <c r="R686"/>
      <c r="S686"/>
      <c r="T686"/>
      <c r="U686"/>
      <c r="V686"/>
      <c r="W686"/>
      <c r="X686"/>
      <c r="Y686"/>
      <c r="Z686"/>
      <c r="AA686"/>
      <c r="AB686"/>
      <c r="AC686"/>
      <c r="AD686"/>
      <c r="AE686"/>
      <c r="AF686"/>
    </row>
    <row r="687" spans="1:32" s="6" customFormat="1" ht="12.75" customHeight="1" x14ac:dyDescent="0.25">
      <c r="A687"/>
      <c r="B687"/>
      <c r="C687"/>
      <c r="D687"/>
      <c r="E687"/>
      <c r="F687"/>
      <c r="G687"/>
      <c r="H687"/>
      <c r="I687"/>
      <c r="J687"/>
      <c r="K687"/>
      <c r="L687"/>
      <c r="M687"/>
      <c r="N687"/>
      <c r="O687"/>
      <c r="P687"/>
      <c r="Q687"/>
      <c r="R687"/>
      <c r="S687"/>
      <c r="T687"/>
      <c r="U687"/>
      <c r="V687"/>
      <c r="W687"/>
      <c r="X687"/>
      <c r="Y687"/>
      <c r="Z687"/>
      <c r="AA687"/>
      <c r="AB687"/>
      <c r="AC687"/>
      <c r="AD687"/>
      <c r="AE687"/>
      <c r="AF687"/>
    </row>
    <row r="688" spans="1:32" s="6" customFormat="1" ht="12.75" customHeight="1" x14ac:dyDescent="0.25">
      <c r="A688"/>
      <c r="B688"/>
      <c r="C688"/>
      <c r="D688"/>
      <c r="E688"/>
      <c r="F688"/>
      <c r="G688"/>
      <c r="H688"/>
      <c r="I688"/>
      <c r="J688"/>
      <c r="K688"/>
      <c r="L688"/>
      <c r="M688"/>
      <c r="N688"/>
      <c r="O688"/>
      <c r="P688"/>
      <c r="Q688"/>
      <c r="R688"/>
      <c r="S688"/>
      <c r="T688"/>
      <c r="U688"/>
      <c r="V688"/>
      <c r="W688"/>
      <c r="X688"/>
      <c r="Y688"/>
      <c r="Z688"/>
      <c r="AA688"/>
      <c r="AB688"/>
      <c r="AC688"/>
      <c r="AD688"/>
      <c r="AE688"/>
      <c r="AF688"/>
    </row>
    <row r="689" spans="1:32" s="6" customFormat="1" ht="12.75" customHeight="1" x14ac:dyDescent="0.25">
      <c r="A689"/>
      <c r="B689"/>
      <c r="C689"/>
      <c r="D689"/>
      <c r="E689"/>
      <c r="F689"/>
      <c r="G689"/>
      <c r="H689"/>
      <c r="I689"/>
      <c r="J689"/>
      <c r="K689"/>
      <c r="L689"/>
      <c r="M689"/>
      <c r="N689"/>
      <c r="O689"/>
      <c r="P689"/>
      <c r="Q689"/>
      <c r="R689"/>
      <c r="S689"/>
      <c r="T689"/>
      <c r="U689"/>
      <c r="V689"/>
      <c r="W689"/>
      <c r="X689"/>
      <c r="Y689"/>
      <c r="Z689"/>
      <c r="AA689"/>
      <c r="AB689"/>
      <c r="AC689"/>
      <c r="AD689"/>
      <c r="AE689"/>
      <c r="AF689"/>
    </row>
    <row r="690" spans="1:32" s="6" customFormat="1" ht="12.75" customHeight="1" x14ac:dyDescent="0.25">
      <c r="A690"/>
      <c r="B690"/>
      <c r="C690"/>
      <c r="D690"/>
      <c r="E690"/>
      <c r="F690"/>
      <c r="G690"/>
      <c r="H690"/>
      <c r="I690"/>
      <c r="J690"/>
      <c r="K690"/>
      <c r="L690"/>
      <c r="M690"/>
      <c r="N690"/>
      <c r="O690"/>
      <c r="P690"/>
      <c r="Q690"/>
      <c r="R690"/>
      <c r="S690"/>
      <c r="T690"/>
      <c r="U690"/>
      <c r="V690"/>
      <c r="W690"/>
      <c r="X690"/>
      <c r="Y690"/>
      <c r="Z690"/>
      <c r="AA690"/>
      <c r="AB690"/>
      <c r="AC690"/>
      <c r="AD690"/>
      <c r="AE690"/>
      <c r="AF690"/>
    </row>
    <row r="691" spans="1:32" s="6" customFormat="1" ht="12.75" customHeight="1" x14ac:dyDescent="0.25">
      <c r="A691"/>
      <c r="B691"/>
      <c r="C691"/>
      <c r="D691"/>
      <c r="E691"/>
      <c r="F691"/>
      <c r="G691"/>
      <c r="H691"/>
      <c r="I691"/>
      <c r="J691"/>
      <c r="K691"/>
      <c r="L691"/>
      <c r="M691"/>
      <c r="N691"/>
      <c r="O691"/>
      <c r="P691"/>
      <c r="Q691"/>
      <c r="R691"/>
      <c r="S691"/>
      <c r="T691"/>
      <c r="U691"/>
      <c r="V691"/>
      <c r="W691"/>
      <c r="X691"/>
      <c r="Y691"/>
      <c r="Z691"/>
      <c r="AA691"/>
      <c r="AB691"/>
      <c r="AC691"/>
      <c r="AD691"/>
      <c r="AE691"/>
      <c r="AF691"/>
    </row>
    <row r="692" spans="1:32" s="6" customFormat="1" ht="12.75" customHeight="1" x14ac:dyDescent="0.25">
      <c r="A692"/>
      <c r="B692"/>
      <c r="C692"/>
      <c r="D692"/>
      <c r="E692"/>
      <c r="F692"/>
      <c r="G692"/>
      <c r="H692"/>
      <c r="I692"/>
      <c r="J692"/>
      <c r="K692"/>
      <c r="L692"/>
      <c r="M692"/>
      <c r="N692"/>
      <c r="O692"/>
      <c r="P692"/>
      <c r="Q692"/>
      <c r="R692"/>
      <c r="S692"/>
      <c r="T692"/>
      <c r="U692"/>
      <c r="V692"/>
      <c r="W692"/>
      <c r="X692"/>
      <c r="Y692"/>
      <c r="Z692"/>
      <c r="AA692"/>
      <c r="AB692"/>
      <c r="AC692"/>
      <c r="AD692"/>
      <c r="AE692"/>
      <c r="AF692"/>
    </row>
    <row r="693" spans="1:32" s="6" customFormat="1" ht="12.75" customHeight="1" x14ac:dyDescent="0.25">
      <c r="A693"/>
      <c r="B693"/>
      <c r="C693"/>
      <c r="D693"/>
      <c r="E693"/>
      <c r="F693"/>
      <c r="G693"/>
      <c r="H693"/>
      <c r="I693"/>
      <c r="J693"/>
      <c r="K693"/>
      <c r="L693"/>
      <c r="M693"/>
      <c r="N693"/>
      <c r="O693"/>
      <c r="P693"/>
      <c r="Q693"/>
      <c r="R693"/>
      <c r="S693"/>
      <c r="T693"/>
      <c r="U693"/>
      <c r="V693"/>
      <c r="W693"/>
      <c r="X693"/>
      <c r="Y693"/>
      <c r="Z693"/>
      <c r="AA693"/>
      <c r="AB693"/>
      <c r="AC693"/>
      <c r="AD693"/>
      <c r="AE693"/>
      <c r="AF693"/>
    </row>
    <row r="694" spans="1:32" s="6" customFormat="1" ht="12.75" customHeight="1" x14ac:dyDescent="0.25">
      <c r="A694"/>
      <c r="B694"/>
      <c r="C694"/>
      <c r="D694"/>
      <c r="E694"/>
      <c r="F694"/>
      <c r="G694"/>
      <c r="H694"/>
      <c r="I694"/>
      <c r="J694"/>
      <c r="K694"/>
      <c r="L694"/>
      <c r="M694"/>
      <c r="N694"/>
      <c r="O694"/>
      <c r="P694"/>
      <c r="Q694"/>
      <c r="R694"/>
      <c r="S694"/>
      <c r="T694"/>
      <c r="U694"/>
      <c r="V694"/>
      <c r="W694"/>
      <c r="X694"/>
      <c r="Y694"/>
      <c r="Z694"/>
      <c r="AA694"/>
      <c r="AB694"/>
      <c r="AC694"/>
      <c r="AD694"/>
      <c r="AE694"/>
      <c r="AF694"/>
    </row>
    <row r="695" spans="1:32" s="6" customFormat="1" ht="12.75" customHeight="1" x14ac:dyDescent="0.25">
      <c r="A695"/>
      <c r="B695"/>
      <c r="C695"/>
      <c r="D695"/>
      <c r="E695"/>
      <c r="F695"/>
      <c r="G695"/>
      <c r="H695"/>
      <c r="I695"/>
      <c r="J695"/>
      <c r="K695"/>
      <c r="L695"/>
      <c r="M695"/>
      <c r="N695"/>
      <c r="O695"/>
      <c r="P695"/>
      <c r="Q695"/>
      <c r="R695"/>
      <c r="S695"/>
      <c r="T695"/>
      <c r="U695"/>
      <c r="V695"/>
      <c r="W695"/>
      <c r="X695"/>
      <c r="Y695"/>
      <c r="Z695"/>
      <c r="AA695"/>
      <c r="AB695"/>
      <c r="AC695"/>
      <c r="AD695"/>
      <c r="AE695"/>
      <c r="AF695"/>
    </row>
    <row r="696" spans="1:32" s="6" customFormat="1" ht="12.75" customHeight="1" x14ac:dyDescent="0.25">
      <c r="A696"/>
      <c r="B696"/>
      <c r="C696"/>
      <c r="D696"/>
      <c r="E696"/>
      <c r="F696"/>
      <c r="G696"/>
      <c r="H696"/>
      <c r="I696"/>
      <c r="J696"/>
      <c r="K696"/>
      <c r="L696"/>
      <c r="M696"/>
      <c r="N696"/>
      <c r="O696"/>
      <c r="P696"/>
      <c r="Q696"/>
      <c r="R696"/>
      <c r="S696"/>
      <c r="T696"/>
      <c r="U696"/>
      <c r="V696"/>
      <c r="W696"/>
      <c r="X696"/>
      <c r="Y696"/>
      <c r="Z696"/>
      <c r="AA696"/>
      <c r="AB696"/>
      <c r="AC696"/>
      <c r="AD696"/>
      <c r="AE696"/>
      <c r="AF696"/>
    </row>
    <row r="697" spans="1:32" s="6" customFormat="1" ht="12.75" customHeight="1" x14ac:dyDescent="0.25">
      <c r="A697"/>
      <c r="B697"/>
      <c r="C697"/>
      <c r="D697"/>
      <c r="E697"/>
      <c r="F697"/>
      <c r="G697"/>
      <c r="H697"/>
      <c r="I697"/>
      <c r="J697"/>
      <c r="K697"/>
      <c r="L697"/>
      <c r="M697"/>
      <c r="N697"/>
      <c r="O697"/>
      <c r="P697"/>
      <c r="Q697"/>
      <c r="R697"/>
      <c r="S697"/>
      <c r="T697"/>
      <c r="U697"/>
      <c r="V697"/>
      <c r="W697"/>
      <c r="X697"/>
      <c r="Y697"/>
      <c r="Z697"/>
      <c r="AA697"/>
      <c r="AB697"/>
      <c r="AC697"/>
      <c r="AD697"/>
      <c r="AE697"/>
      <c r="AF697"/>
    </row>
    <row r="698" spans="1:32" s="6" customFormat="1" ht="12.75" customHeight="1" x14ac:dyDescent="0.25">
      <c r="A698"/>
      <c r="B698"/>
      <c r="C698"/>
      <c r="D698"/>
      <c r="E698"/>
      <c r="F698"/>
      <c r="G698"/>
      <c r="H698"/>
      <c r="I698"/>
      <c r="J698"/>
      <c r="K698"/>
      <c r="L698"/>
      <c r="M698"/>
      <c r="N698"/>
      <c r="O698"/>
      <c r="P698"/>
      <c r="Q698"/>
      <c r="R698"/>
      <c r="S698"/>
      <c r="T698"/>
      <c r="U698"/>
      <c r="V698"/>
      <c r="W698"/>
      <c r="X698"/>
      <c r="Y698"/>
      <c r="Z698"/>
      <c r="AA698"/>
      <c r="AB698"/>
      <c r="AC698"/>
      <c r="AD698"/>
      <c r="AE698"/>
      <c r="AF698"/>
    </row>
    <row r="699" spans="1:32" s="6" customFormat="1" ht="12.75" customHeight="1" x14ac:dyDescent="0.25">
      <c r="A699"/>
      <c r="B699"/>
      <c r="C699"/>
      <c r="D699"/>
      <c r="E699"/>
      <c r="F699"/>
      <c r="G699"/>
      <c r="H699"/>
      <c r="I699"/>
      <c r="J699"/>
      <c r="K699"/>
      <c r="L699"/>
      <c r="M699"/>
      <c r="N699"/>
      <c r="O699"/>
      <c r="P699"/>
      <c r="Q699"/>
      <c r="R699"/>
      <c r="S699"/>
      <c r="T699"/>
      <c r="U699"/>
      <c r="V699"/>
      <c r="W699"/>
      <c r="X699"/>
      <c r="Y699"/>
      <c r="Z699"/>
      <c r="AA699"/>
      <c r="AB699"/>
      <c r="AC699"/>
      <c r="AD699"/>
      <c r="AE699"/>
      <c r="AF699"/>
    </row>
    <row r="700" spans="1:32" s="6" customFormat="1" ht="12.75" customHeight="1" x14ac:dyDescent="0.25">
      <c r="A700"/>
      <c r="B700"/>
      <c r="C700"/>
      <c r="D700"/>
      <c r="E700"/>
      <c r="F700"/>
      <c r="G700"/>
      <c r="H700"/>
      <c r="I700"/>
      <c r="J700"/>
      <c r="K700"/>
      <c r="L700"/>
      <c r="M700"/>
      <c r="N700"/>
      <c r="O700"/>
      <c r="P700"/>
      <c r="Q700"/>
      <c r="R700"/>
      <c r="S700"/>
      <c r="T700"/>
      <c r="U700"/>
      <c r="V700"/>
      <c r="W700"/>
      <c r="X700"/>
      <c r="Y700"/>
      <c r="Z700"/>
      <c r="AA700"/>
      <c r="AB700"/>
      <c r="AC700"/>
      <c r="AD700"/>
      <c r="AE700"/>
      <c r="AF700"/>
    </row>
    <row r="701" spans="1:32" s="6" customFormat="1" ht="12.75" customHeight="1" x14ac:dyDescent="0.25">
      <c r="A701"/>
      <c r="B701"/>
      <c r="C701"/>
      <c r="D701"/>
      <c r="E701"/>
      <c r="F701"/>
      <c r="G701"/>
      <c r="H701"/>
      <c r="I701"/>
      <c r="J701"/>
      <c r="K701"/>
      <c r="L701"/>
      <c r="M701"/>
      <c r="N701"/>
      <c r="O701"/>
      <c r="P701"/>
      <c r="Q701"/>
      <c r="R701"/>
      <c r="S701"/>
      <c r="T701"/>
      <c r="U701"/>
      <c r="V701"/>
      <c r="W701"/>
      <c r="X701"/>
      <c r="Y701"/>
      <c r="Z701"/>
      <c r="AA701"/>
      <c r="AB701"/>
      <c r="AC701"/>
      <c r="AD701"/>
      <c r="AE701"/>
      <c r="AF701"/>
    </row>
    <row r="702" spans="1:32" s="6" customFormat="1" ht="12.75" customHeight="1" x14ac:dyDescent="0.25">
      <c r="A702"/>
      <c r="B702"/>
      <c r="C702"/>
      <c r="D702"/>
      <c r="E702"/>
      <c r="F702"/>
      <c r="G702"/>
      <c r="H702"/>
      <c r="I702"/>
      <c r="J702"/>
      <c r="K702"/>
      <c r="L702"/>
      <c r="M702"/>
      <c r="N702"/>
      <c r="O702"/>
      <c r="P702"/>
      <c r="Q702"/>
      <c r="R702"/>
      <c r="S702"/>
      <c r="T702"/>
      <c r="U702"/>
      <c r="V702"/>
      <c r="W702"/>
      <c r="X702"/>
      <c r="Y702"/>
      <c r="Z702"/>
      <c r="AA702"/>
      <c r="AB702"/>
      <c r="AC702"/>
      <c r="AD702"/>
      <c r="AE702"/>
      <c r="AF702"/>
    </row>
    <row r="703" spans="1:32" s="6" customFormat="1" ht="12.75" customHeight="1" x14ac:dyDescent="0.25">
      <c r="A703"/>
      <c r="B703"/>
      <c r="C703"/>
      <c r="D703"/>
      <c r="E703"/>
      <c r="F703"/>
      <c r="G703"/>
      <c r="H703"/>
      <c r="I703"/>
      <c r="J703"/>
      <c r="K703"/>
      <c r="L703"/>
      <c r="M703"/>
      <c r="N703"/>
      <c r="O703"/>
      <c r="P703"/>
      <c r="Q703"/>
      <c r="R703"/>
      <c r="S703"/>
      <c r="T703"/>
      <c r="U703"/>
      <c r="V703"/>
      <c r="W703"/>
      <c r="X703"/>
      <c r="Y703"/>
      <c r="Z703"/>
      <c r="AA703"/>
      <c r="AB703"/>
      <c r="AC703"/>
      <c r="AD703"/>
      <c r="AE703"/>
      <c r="AF703"/>
    </row>
    <row r="704" spans="1:32" s="6" customFormat="1" ht="12.75" customHeight="1" x14ac:dyDescent="0.25">
      <c r="A704"/>
      <c r="B704"/>
      <c r="C704"/>
      <c r="D704"/>
      <c r="E704"/>
      <c r="F704"/>
      <c r="G704"/>
      <c r="H704"/>
      <c r="I704"/>
      <c r="J704"/>
      <c r="K704"/>
      <c r="L704"/>
      <c r="M704"/>
      <c r="N704"/>
      <c r="O704"/>
      <c r="P704"/>
      <c r="Q704"/>
      <c r="R704"/>
      <c r="S704"/>
      <c r="T704"/>
      <c r="U704"/>
      <c r="V704"/>
      <c r="W704"/>
      <c r="X704"/>
      <c r="Y704"/>
      <c r="Z704"/>
      <c r="AA704"/>
      <c r="AB704"/>
      <c r="AC704"/>
      <c r="AD704"/>
      <c r="AE704"/>
      <c r="AF704"/>
    </row>
    <row r="705" spans="1:32" s="6" customFormat="1" ht="12.75" customHeight="1" x14ac:dyDescent="0.25">
      <c r="A705"/>
      <c r="B705"/>
      <c r="C705"/>
      <c r="D705"/>
      <c r="E705"/>
      <c r="F705"/>
      <c r="G705"/>
      <c r="H705"/>
      <c r="I705"/>
      <c r="J705"/>
      <c r="K705"/>
      <c r="L705"/>
      <c r="M705"/>
      <c r="N705"/>
      <c r="O705"/>
      <c r="P705"/>
      <c r="Q705"/>
      <c r="R705"/>
      <c r="S705"/>
      <c r="T705"/>
      <c r="U705"/>
      <c r="V705"/>
      <c r="W705"/>
      <c r="X705"/>
      <c r="Y705"/>
      <c r="Z705"/>
      <c r="AA705"/>
      <c r="AB705"/>
      <c r="AC705"/>
      <c r="AD705"/>
      <c r="AE705"/>
      <c r="AF705"/>
    </row>
    <row r="706" spans="1:32" s="6" customFormat="1" ht="12.75" customHeight="1" x14ac:dyDescent="0.25">
      <c r="A706"/>
      <c r="B706"/>
      <c r="C706"/>
      <c r="D706"/>
      <c r="E706"/>
      <c r="F706"/>
      <c r="G706"/>
      <c r="H706"/>
      <c r="I706"/>
      <c r="J706"/>
      <c r="K706"/>
      <c r="L706"/>
      <c r="M706"/>
      <c r="N706"/>
      <c r="O706"/>
      <c r="P706"/>
      <c r="Q706"/>
      <c r="R706"/>
      <c r="S706"/>
      <c r="T706"/>
      <c r="U706"/>
      <c r="V706"/>
      <c r="W706"/>
      <c r="X706"/>
      <c r="Y706"/>
      <c r="Z706"/>
      <c r="AA706"/>
      <c r="AB706"/>
      <c r="AC706"/>
      <c r="AD706"/>
      <c r="AE706"/>
      <c r="AF706"/>
    </row>
    <row r="707" spans="1:32" s="6" customFormat="1" ht="12.75" customHeight="1" x14ac:dyDescent="0.25">
      <c r="A707"/>
      <c r="B707"/>
      <c r="C707"/>
      <c r="D707"/>
      <c r="E707"/>
      <c r="F707"/>
      <c r="G707"/>
      <c r="H707"/>
      <c r="I707"/>
      <c r="J707"/>
      <c r="K707"/>
      <c r="L707"/>
      <c r="M707"/>
      <c r="N707"/>
      <c r="O707"/>
      <c r="P707"/>
      <c r="Q707"/>
      <c r="R707"/>
      <c r="S707"/>
      <c r="T707"/>
      <c r="U707"/>
      <c r="V707"/>
      <c r="W707"/>
      <c r="X707"/>
      <c r="Y707"/>
      <c r="Z707"/>
      <c r="AA707"/>
      <c r="AB707"/>
      <c r="AC707"/>
      <c r="AD707"/>
      <c r="AE707"/>
      <c r="AF707"/>
    </row>
    <row r="708" spans="1:32" s="6" customFormat="1" ht="12.75" customHeight="1" x14ac:dyDescent="0.25">
      <c r="A708"/>
      <c r="B708"/>
      <c r="C708"/>
      <c r="D708"/>
      <c r="E708"/>
      <c r="F708"/>
      <c r="G708"/>
      <c r="H708"/>
      <c r="I708"/>
      <c r="J708"/>
      <c r="K708"/>
      <c r="L708"/>
      <c r="M708"/>
      <c r="N708"/>
      <c r="O708"/>
      <c r="P708"/>
      <c r="Q708"/>
      <c r="R708"/>
      <c r="S708"/>
      <c r="T708"/>
      <c r="U708"/>
      <c r="V708"/>
      <c r="W708"/>
      <c r="X708"/>
      <c r="Y708"/>
      <c r="Z708"/>
      <c r="AA708"/>
      <c r="AB708"/>
      <c r="AC708"/>
      <c r="AD708"/>
      <c r="AE708"/>
      <c r="AF708"/>
    </row>
    <row r="709" spans="1:32" s="6" customFormat="1" ht="12.75" customHeight="1" x14ac:dyDescent="0.25">
      <c r="A709"/>
      <c r="B709"/>
      <c r="C709"/>
      <c r="D709"/>
      <c r="E709"/>
      <c r="F709"/>
      <c r="G709"/>
      <c r="H709"/>
      <c r="I709"/>
      <c r="J709"/>
      <c r="K709"/>
      <c r="L709"/>
      <c r="M709"/>
      <c r="N709"/>
      <c r="O709"/>
      <c r="P709"/>
      <c r="Q709"/>
      <c r="R709"/>
      <c r="S709"/>
      <c r="T709"/>
      <c r="U709"/>
      <c r="V709"/>
      <c r="W709"/>
      <c r="X709"/>
      <c r="Y709"/>
      <c r="Z709"/>
      <c r="AA709"/>
      <c r="AB709"/>
      <c r="AC709"/>
      <c r="AD709"/>
      <c r="AE709"/>
      <c r="AF709"/>
    </row>
    <row r="710" spans="1:32" s="6" customFormat="1" ht="12.75" customHeight="1" x14ac:dyDescent="0.25">
      <c r="A710"/>
      <c r="B710"/>
      <c r="C710"/>
      <c r="D710"/>
      <c r="E710"/>
      <c r="F710"/>
      <c r="G710"/>
      <c r="H710"/>
      <c r="I710"/>
      <c r="J710"/>
      <c r="K710"/>
      <c r="L710"/>
      <c r="M710"/>
      <c r="N710"/>
      <c r="O710"/>
      <c r="P710"/>
      <c r="Q710"/>
      <c r="R710"/>
      <c r="S710"/>
      <c r="T710"/>
      <c r="U710"/>
      <c r="V710"/>
      <c r="W710"/>
      <c r="X710"/>
      <c r="Y710"/>
      <c r="Z710"/>
      <c r="AA710"/>
      <c r="AB710"/>
      <c r="AC710"/>
      <c r="AD710"/>
      <c r="AE710"/>
      <c r="AF710"/>
    </row>
    <row r="711" spans="1:32" s="6" customFormat="1" ht="12.75" customHeight="1" x14ac:dyDescent="0.25">
      <c r="A711"/>
      <c r="B711"/>
      <c r="C711"/>
      <c r="D711"/>
      <c r="E711"/>
      <c r="F711"/>
      <c r="G711"/>
      <c r="H711"/>
      <c r="I711"/>
      <c r="J711"/>
      <c r="K711"/>
      <c r="L711"/>
      <c r="M711"/>
      <c r="N711"/>
      <c r="O711"/>
      <c r="P711"/>
      <c r="Q711"/>
      <c r="R711"/>
      <c r="S711"/>
      <c r="T711"/>
      <c r="U711"/>
      <c r="V711"/>
      <c r="W711"/>
      <c r="X711"/>
      <c r="Y711"/>
      <c r="Z711"/>
      <c r="AA711"/>
      <c r="AB711"/>
      <c r="AC711"/>
      <c r="AD711"/>
      <c r="AE711"/>
      <c r="AF711"/>
    </row>
    <row r="712" spans="1:32" s="6" customFormat="1" ht="12.75" customHeight="1" x14ac:dyDescent="0.25">
      <c r="A712"/>
      <c r="B712"/>
      <c r="C712"/>
      <c r="D712"/>
      <c r="E712"/>
      <c r="F712"/>
      <c r="G712"/>
      <c r="H712"/>
      <c r="I712"/>
      <c r="J712"/>
      <c r="K712"/>
      <c r="L712"/>
      <c r="M712"/>
      <c r="N712"/>
      <c r="O712"/>
      <c r="P712"/>
      <c r="Q712"/>
      <c r="R712"/>
      <c r="S712"/>
      <c r="T712"/>
      <c r="U712"/>
      <c r="V712"/>
      <c r="W712"/>
      <c r="X712"/>
      <c r="Y712"/>
      <c r="Z712"/>
      <c r="AA712"/>
      <c r="AB712"/>
      <c r="AC712"/>
      <c r="AD712"/>
      <c r="AE712"/>
      <c r="AF712"/>
    </row>
    <row r="713" spans="1:32" s="6" customFormat="1" ht="12.75" customHeight="1" x14ac:dyDescent="0.25">
      <c r="A713"/>
      <c r="B713"/>
      <c r="C713"/>
      <c r="D713"/>
      <c r="E713"/>
      <c r="F713"/>
      <c r="G713"/>
      <c r="H713"/>
      <c r="I713"/>
      <c r="J713"/>
      <c r="K713"/>
      <c r="L713"/>
      <c r="M713"/>
      <c r="N713"/>
      <c r="O713"/>
      <c r="P713"/>
      <c r="Q713"/>
      <c r="R713"/>
      <c r="S713"/>
      <c r="T713"/>
      <c r="U713"/>
      <c r="V713"/>
      <c r="W713"/>
      <c r="X713"/>
      <c r="Y713"/>
      <c r="Z713"/>
      <c r="AA713"/>
      <c r="AB713"/>
      <c r="AC713"/>
      <c r="AD713"/>
      <c r="AE713"/>
      <c r="AF713"/>
    </row>
    <row r="714" spans="1:32" s="6" customFormat="1" ht="12.75" customHeight="1" x14ac:dyDescent="0.25">
      <c r="A714"/>
      <c r="B714"/>
      <c r="C714"/>
      <c r="D714"/>
      <c r="E714"/>
      <c r="F714"/>
      <c r="G714"/>
      <c r="H714"/>
      <c r="I714"/>
      <c r="J714"/>
      <c r="K714"/>
      <c r="L714"/>
      <c r="M714"/>
      <c r="N714"/>
      <c r="O714"/>
      <c r="P714"/>
      <c r="Q714"/>
      <c r="R714"/>
      <c r="S714"/>
      <c r="T714"/>
      <c r="U714"/>
      <c r="V714"/>
      <c r="W714"/>
      <c r="X714"/>
      <c r="Y714"/>
      <c r="Z714"/>
      <c r="AA714"/>
      <c r="AB714"/>
      <c r="AC714"/>
      <c r="AD714"/>
      <c r="AE714"/>
      <c r="AF714"/>
    </row>
    <row r="715" spans="1:32" s="6" customFormat="1" ht="12.75" customHeight="1" x14ac:dyDescent="0.25">
      <c r="A715"/>
      <c r="B715"/>
      <c r="C715"/>
      <c r="D715"/>
      <c r="E715"/>
      <c r="F715"/>
      <c r="G715"/>
      <c r="H715"/>
      <c r="I715"/>
      <c r="J715"/>
      <c r="K715"/>
      <c r="L715"/>
      <c r="M715"/>
      <c r="N715"/>
      <c r="O715"/>
      <c r="P715"/>
      <c r="Q715"/>
      <c r="R715"/>
      <c r="S715"/>
      <c r="T715"/>
      <c r="U715"/>
      <c r="V715"/>
      <c r="W715"/>
      <c r="X715"/>
      <c r="Y715"/>
      <c r="Z715"/>
      <c r="AA715"/>
      <c r="AB715"/>
      <c r="AC715"/>
      <c r="AD715"/>
      <c r="AE715"/>
      <c r="AF715"/>
    </row>
    <row r="716" spans="1:32" s="6" customFormat="1" ht="12.75" customHeight="1" x14ac:dyDescent="0.25">
      <c r="A716"/>
      <c r="B716"/>
      <c r="C716"/>
      <c r="D716"/>
      <c r="E716"/>
      <c r="F716"/>
      <c r="G716"/>
      <c r="H716"/>
      <c r="I716"/>
      <c r="J716"/>
      <c r="K716"/>
      <c r="L716"/>
      <c r="M716"/>
      <c r="N716"/>
      <c r="O716"/>
      <c r="P716"/>
      <c r="Q716"/>
      <c r="R716"/>
      <c r="S716"/>
      <c r="T716"/>
      <c r="U716"/>
      <c r="V716"/>
      <c r="W716"/>
      <c r="X716"/>
      <c r="Y716"/>
      <c r="Z716"/>
      <c r="AA716"/>
      <c r="AB716"/>
      <c r="AC716"/>
      <c r="AD716"/>
      <c r="AE716"/>
      <c r="AF716"/>
    </row>
    <row r="717" spans="1:32" s="6" customFormat="1" ht="12.75" customHeight="1" x14ac:dyDescent="0.25">
      <c r="A717"/>
      <c r="B717"/>
      <c r="C717"/>
      <c r="D717"/>
      <c r="E717"/>
      <c r="F717"/>
      <c r="G717"/>
      <c r="H717"/>
      <c r="I717"/>
      <c r="J717"/>
      <c r="K717"/>
      <c r="L717"/>
      <c r="M717"/>
      <c r="N717"/>
      <c r="O717"/>
      <c r="P717"/>
      <c r="Q717"/>
      <c r="R717"/>
      <c r="S717"/>
      <c r="T717"/>
      <c r="U717"/>
      <c r="V717"/>
      <c r="W717"/>
      <c r="X717"/>
      <c r="Y717"/>
      <c r="Z717"/>
      <c r="AA717"/>
      <c r="AB717"/>
      <c r="AC717"/>
      <c r="AD717"/>
      <c r="AE717"/>
      <c r="AF717"/>
    </row>
    <row r="718" spans="1:32" s="6" customFormat="1" ht="12.75" customHeight="1" x14ac:dyDescent="0.25">
      <c r="A718"/>
      <c r="B718"/>
      <c r="C718"/>
      <c r="D718"/>
      <c r="E718"/>
      <c r="F718"/>
      <c r="G718"/>
      <c r="H718"/>
      <c r="I718"/>
      <c r="J718"/>
      <c r="K718"/>
      <c r="L718"/>
      <c r="M718"/>
      <c r="N718"/>
      <c r="O718"/>
      <c r="P718"/>
      <c r="Q718"/>
      <c r="R718"/>
      <c r="S718"/>
      <c r="T718"/>
      <c r="U718"/>
      <c r="V718"/>
      <c r="W718"/>
      <c r="X718"/>
      <c r="Y718"/>
      <c r="Z718"/>
      <c r="AA718"/>
      <c r="AB718"/>
      <c r="AC718"/>
      <c r="AD718"/>
      <c r="AE718"/>
      <c r="AF718"/>
    </row>
    <row r="719" spans="1:32" s="6" customFormat="1" ht="12.75" customHeight="1" x14ac:dyDescent="0.25">
      <c r="A719"/>
      <c r="B719"/>
      <c r="C719"/>
      <c r="D719"/>
      <c r="E719"/>
      <c r="F719"/>
      <c r="G719"/>
      <c r="H719"/>
      <c r="I719"/>
      <c r="J719"/>
      <c r="K719"/>
      <c r="L719"/>
      <c r="M719"/>
      <c r="N719"/>
      <c r="O719"/>
      <c r="P719"/>
      <c r="Q719"/>
      <c r="R719"/>
      <c r="S719"/>
      <c r="T719"/>
      <c r="U719"/>
      <c r="V719"/>
      <c r="W719"/>
      <c r="X719"/>
      <c r="Y719"/>
      <c r="Z719"/>
      <c r="AA719"/>
      <c r="AB719"/>
      <c r="AC719"/>
      <c r="AD719"/>
      <c r="AE719"/>
      <c r="AF719"/>
    </row>
    <row r="720" spans="1:32" s="6" customFormat="1" ht="12.75" customHeight="1" x14ac:dyDescent="0.25">
      <c r="A720"/>
      <c r="B720"/>
      <c r="C720"/>
      <c r="D720"/>
      <c r="E720"/>
      <c r="F720"/>
      <c r="G720"/>
      <c r="H720"/>
      <c r="I720"/>
      <c r="J720"/>
      <c r="K720"/>
      <c r="L720"/>
      <c r="M720"/>
      <c r="N720"/>
      <c r="O720"/>
      <c r="P720"/>
      <c r="Q720"/>
      <c r="R720"/>
      <c r="S720"/>
      <c r="T720"/>
      <c r="U720"/>
      <c r="V720"/>
      <c r="W720"/>
      <c r="X720"/>
      <c r="Y720"/>
      <c r="Z720"/>
      <c r="AA720"/>
      <c r="AB720"/>
      <c r="AC720"/>
      <c r="AD720"/>
      <c r="AE720"/>
      <c r="AF720"/>
    </row>
    <row r="721" spans="1:32" s="6" customFormat="1" ht="12.75" customHeight="1" x14ac:dyDescent="0.25">
      <c r="A721"/>
      <c r="B721"/>
      <c r="C721"/>
      <c r="D721"/>
      <c r="E721"/>
      <c r="F721"/>
      <c r="G721"/>
      <c r="H721"/>
      <c r="I721"/>
      <c r="J721"/>
      <c r="K721"/>
      <c r="L721"/>
      <c r="M721"/>
      <c r="N721"/>
      <c r="O721"/>
      <c r="P721"/>
      <c r="Q721"/>
      <c r="R721"/>
      <c r="S721"/>
      <c r="T721"/>
      <c r="U721"/>
      <c r="V721"/>
      <c r="W721"/>
      <c r="X721"/>
      <c r="Y721"/>
      <c r="Z721"/>
      <c r="AA721"/>
      <c r="AB721"/>
      <c r="AC721"/>
      <c r="AD721"/>
      <c r="AE721"/>
      <c r="AF721"/>
    </row>
    <row r="722" spans="1:32" s="6" customFormat="1" ht="12.75" customHeight="1" x14ac:dyDescent="0.25">
      <c r="A722"/>
      <c r="B722"/>
      <c r="C722"/>
      <c r="D722"/>
      <c r="E722"/>
      <c r="F722"/>
      <c r="G722"/>
      <c r="H722"/>
      <c r="I722"/>
      <c r="J722"/>
      <c r="K722"/>
      <c r="L722"/>
      <c r="M722"/>
      <c r="N722"/>
      <c r="O722"/>
      <c r="P722"/>
      <c r="Q722"/>
      <c r="R722"/>
      <c r="S722"/>
      <c r="T722"/>
      <c r="U722"/>
      <c r="V722"/>
      <c r="W722"/>
      <c r="X722"/>
      <c r="Y722"/>
      <c r="Z722"/>
      <c r="AA722"/>
      <c r="AB722"/>
      <c r="AC722"/>
      <c r="AD722"/>
      <c r="AE722"/>
      <c r="AF722"/>
    </row>
    <row r="723" spans="1:32" s="6" customFormat="1" ht="12.75" customHeight="1" x14ac:dyDescent="0.25">
      <c r="A723"/>
      <c r="B723"/>
      <c r="C723"/>
      <c r="D723"/>
      <c r="E723"/>
      <c r="F723"/>
      <c r="G723"/>
      <c r="H723"/>
      <c r="I723"/>
      <c r="J723"/>
      <c r="K723"/>
      <c r="L723"/>
      <c r="M723"/>
      <c r="N723"/>
      <c r="O723"/>
      <c r="P723"/>
      <c r="Q723"/>
      <c r="R723"/>
      <c r="S723"/>
      <c r="T723"/>
      <c r="U723"/>
      <c r="V723"/>
      <c r="W723"/>
      <c r="X723"/>
      <c r="Y723"/>
      <c r="Z723"/>
      <c r="AA723"/>
      <c r="AB723"/>
      <c r="AC723"/>
      <c r="AD723"/>
      <c r="AE723"/>
      <c r="AF723"/>
    </row>
    <row r="724" spans="1:32" s="6" customFormat="1" ht="12.75" customHeight="1" x14ac:dyDescent="0.25">
      <c r="A724"/>
      <c r="B724"/>
      <c r="C724"/>
      <c r="D724"/>
      <c r="E724"/>
      <c r="F724"/>
      <c r="G724"/>
      <c r="H724"/>
      <c r="I724"/>
      <c r="J724"/>
      <c r="K724"/>
      <c r="L724"/>
      <c r="M724"/>
      <c r="N724"/>
      <c r="O724"/>
      <c r="P724"/>
      <c r="Q724"/>
      <c r="R724"/>
      <c r="S724"/>
      <c r="T724"/>
      <c r="U724"/>
      <c r="V724"/>
      <c r="W724"/>
      <c r="X724"/>
      <c r="Y724"/>
      <c r="Z724"/>
      <c r="AA724"/>
      <c r="AB724"/>
      <c r="AC724"/>
      <c r="AD724"/>
      <c r="AE724"/>
      <c r="AF724"/>
    </row>
    <row r="725" spans="1:32" s="6" customFormat="1" ht="12.75" customHeight="1" x14ac:dyDescent="0.25">
      <c r="A725"/>
      <c r="B725"/>
      <c r="C725"/>
      <c r="D725"/>
      <c r="E725"/>
      <c r="F725"/>
      <c r="G725"/>
      <c r="H725"/>
      <c r="I725"/>
      <c r="J725"/>
      <c r="K725"/>
      <c r="L725"/>
      <c r="M725"/>
      <c r="N725"/>
      <c r="O725"/>
      <c r="P725"/>
      <c r="Q725"/>
      <c r="R725"/>
      <c r="S725"/>
      <c r="T725"/>
      <c r="U725"/>
      <c r="V725"/>
      <c r="W725"/>
      <c r="X725"/>
      <c r="Y725"/>
      <c r="Z725"/>
      <c r="AA725"/>
      <c r="AB725"/>
      <c r="AC725"/>
      <c r="AD725"/>
      <c r="AE725"/>
      <c r="AF725"/>
    </row>
    <row r="726" spans="1:32" s="6" customFormat="1" ht="12.75" customHeight="1" x14ac:dyDescent="0.25">
      <c r="A726"/>
      <c r="B726"/>
      <c r="C726"/>
      <c r="D726"/>
      <c r="E726"/>
      <c r="F726"/>
      <c r="G726"/>
      <c r="H726"/>
      <c r="I726"/>
      <c r="J726"/>
      <c r="K726"/>
      <c r="L726"/>
      <c r="M726"/>
      <c r="N726"/>
      <c r="O726"/>
      <c r="P726"/>
      <c r="Q726"/>
      <c r="R726"/>
      <c r="S726"/>
      <c r="T726"/>
      <c r="U726"/>
      <c r="V726"/>
      <c r="W726"/>
      <c r="X726"/>
      <c r="Y726"/>
      <c r="Z726"/>
      <c r="AA726"/>
      <c r="AB726"/>
      <c r="AC726"/>
      <c r="AD726"/>
      <c r="AE726"/>
      <c r="AF726"/>
    </row>
    <row r="727" spans="1:32" s="6" customFormat="1" ht="12.75" customHeight="1" x14ac:dyDescent="0.25">
      <c r="A727"/>
      <c r="B727"/>
      <c r="C727"/>
      <c r="D727"/>
      <c r="E727"/>
      <c r="F727"/>
      <c r="G727"/>
      <c r="H727"/>
      <c r="I727"/>
      <c r="J727"/>
      <c r="K727"/>
      <c r="L727"/>
      <c r="M727"/>
      <c r="N727"/>
      <c r="O727"/>
      <c r="P727"/>
      <c r="Q727"/>
      <c r="R727"/>
      <c r="S727"/>
      <c r="T727"/>
      <c r="U727"/>
      <c r="V727"/>
      <c r="W727"/>
      <c r="X727"/>
      <c r="Y727"/>
      <c r="Z727"/>
      <c r="AA727"/>
      <c r="AB727"/>
      <c r="AC727"/>
      <c r="AD727"/>
      <c r="AE727"/>
      <c r="AF727"/>
    </row>
    <row r="728" spans="1:32" s="6" customFormat="1" ht="12.75" customHeight="1" x14ac:dyDescent="0.25">
      <c r="A728"/>
      <c r="B728"/>
      <c r="C728"/>
      <c r="D728"/>
      <c r="E728"/>
      <c r="F728"/>
      <c r="G728"/>
      <c r="H728"/>
      <c r="I728"/>
      <c r="J728"/>
      <c r="K728"/>
      <c r="L728"/>
      <c r="M728"/>
      <c r="N728"/>
      <c r="O728"/>
      <c r="P728"/>
      <c r="Q728"/>
      <c r="R728"/>
      <c r="S728"/>
      <c r="T728"/>
      <c r="U728"/>
      <c r="V728"/>
      <c r="W728"/>
      <c r="X728"/>
      <c r="Y728"/>
      <c r="Z728"/>
      <c r="AA728"/>
      <c r="AB728"/>
      <c r="AC728"/>
      <c r="AD728"/>
      <c r="AE728"/>
      <c r="AF728"/>
    </row>
    <row r="729" spans="1:32" s="6" customFormat="1" ht="12.75" customHeight="1" x14ac:dyDescent="0.25">
      <c r="A729"/>
      <c r="B729"/>
      <c r="C729"/>
      <c r="D729"/>
      <c r="E729"/>
      <c r="F729"/>
      <c r="G729"/>
      <c r="H729"/>
      <c r="I729"/>
      <c r="J729"/>
      <c r="K729"/>
      <c r="L729"/>
      <c r="M729"/>
      <c r="N729"/>
      <c r="O729"/>
      <c r="P729"/>
      <c r="Q729"/>
      <c r="R729"/>
      <c r="S729"/>
      <c r="T729"/>
      <c r="U729"/>
      <c r="V729"/>
      <c r="W729"/>
      <c r="X729"/>
      <c r="Y729"/>
      <c r="Z729"/>
      <c r="AA729"/>
      <c r="AB729"/>
      <c r="AC729"/>
      <c r="AD729"/>
      <c r="AE729"/>
      <c r="AF729"/>
    </row>
    <row r="730" spans="1:32" s="6" customFormat="1" ht="12.75" customHeight="1" x14ac:dyDescent="0.25">
      <c r="A730"/>
      <c r="B730"/>
      <c r="C730"/>
      <c r="D730"/>
      <c r="E730"/>
      <c r="F730"/>
      <c r="G730"/>
      <c r="H730"/>
      <c r="I730"/>
      <c r="J730"/>
      <c r="K730"/>
      <c r="L730"/>
      <c r="M730"/>
      <c r="N730"/>
      <c r="O730"/>
      <c r="P730"/>
      <c r="Q730"/>
      <c r="R730"/>
      <c r="S730"/>
      <c r="T730"/>
      <c r="U730"/>
      <c r="V730"/>
      <c r="W730"/>
      <c r="X730"/>
      <c r="Y730"/>
      <c r="Z730"/>
      <c r="AA730"/>
      <c r="AB730"/>
      <c r="AC730"/>
      <c r="AD730"/>
      <c r="AE730"/>
      <c r="AF730"/>
    </row>
    <row r="731" spans="1:32" s="6" customFormat="1" ht="12.75" customHeight="1" x14ac:dyDescent="0.25">
      <c r="A731"/>
      <c r="B731"/>
      <c r="C731"/>
      <c r="D731"/>
      <c r="E731"/>
      <c r="F731"/>
      <c r="G731"/>
      <c r="H731"/>
      <c r="I731"/>
      <c r="J731"/>
      <c r="K731"/>
      <c r="L731"/>
      <c r="M731"/>
      <c r="N731"/>
      <c r="O731"/>
      <c r="P731"/>
      <c r="Q731"/>
      <c r="R731"/>
      <c r="S731"/>
      <c r="T731"/>
      <c r="U731"/>
      <c r="V731"/>
      <c r="W731"/>
      <c r="X731"/>
      <c r="Y731"/>
      <c r="Z731"/>
      <c r="AA731"/>
      <c r="AB731"/>
      <c r="AC731"/>
      <c r="AD731"/>
      <c r="AE731"/>
      <c r="AF731"/>
    </row>
    <row r="732" spans="1:32" s="6" customFormat="1" ht="12.75" customHeight="1" x14ac:dyDescent="0.25">
      <c r="A732"/>
      <c r="B732"/>
      <c r="C732"/>
      <c r="D732"/>
      <c r="E732"/>
      <c r="F732"/>
      <c r="G732"/>
      <c r="H732"/>
      <c r="I732"/>
      <c r="J732"/>
      <c r="K732"/>
      <c r="L732"/>
      <c r="M732"/>
      <c r="N732"/>
      <c r="O732"/>
      <c r="P732"/>
      <c r="Q732"/>
      <c r="R732"/>
      <c r="S732"/>
      <c r="T732"/>
      <c r="U732"/>
      <c r="V732"/>
      <c r="W732"/>
      <c r="X732"/>
      <c r="Y732"/>
      <c r="Z732"/>
      <c r="AA732"/>
      <c r="AB732"/>
      <c r="AC732"/>
      <c r="AD732"/>
      <c r="AE732"/>
      <c r="AF732"/>
    </row>
    <row r="733" spans="1:32" s="6" customFormat="1" ht="12.75" customHeight="1" x14ac:dyDescent="0.25">
      <c r="A733"/>
      <c r="B733"/>
      <c r="C733"/>
      <c r="D733"/>
      <c r="E733"/>
      <c r="F733"/>
      <c r="G733"/>
      <c r="H733"/>
      <c r="I733"/>
      <c r="J733"/>
      <c r="K733"/>
      <c r="L733"/>
      <c r="M733"/>
      <c r="N733"/>
      <c r="O733"/>
      <c r="P733"/>
      <c r="Q733"/>
      <c r="R733"/>
      <c r="S733"/>
      <c r="T733"/>
      <c r="U733"/>
      <c r="V733"/>
      <c r="W733"/>
      <c r="X733"/>
      <c r="Y733"/>
      <c r="Z733"/>
      <c r="AA733"/>
      <c r="AB733"/>
      <c r="AC733"/>
      <c r="AD733"/>
      <c r="AE733"/>
      <c r="AF733"/>
    </row>
    <row r="734" spans="1:32" s="6" customFormat="1" ht="12.75" customHeight="1" x14ac:dyDescent="0.25">
      <c r="A734"/>
      <c r="B734"/>
      <c r="C734"/>
      <c r="D734"/>
      <c r="E734"/>
      <c r="F734"/>
      <c r="G734"/>
      <c r="H734"/>
      <c r="I734"/>
      <c r="J734"/>
      <c r="K734"/>
      <c r="L734"/>
      <c r="M734"/>
      <c r="N734"/>
      <c r="O734"/>
      <c r="P734"/>
      <c r="Q734"/>
      <c r="R734"/>
      <c r="S734"/>
      <c r="T734"/>
      <c r="U734"/>
      <c r="V734"/>
      <c r="W734"/>
      <c r="X734"/>
      <c r="Y734"/>
      <c r="Z734"/>
      <c r="AA734"/>
      <c r="AB734"/>
      <c r="AC734"/>
      <c r="AD734"/>
      <c r="AE734"/>
      <c r="AF734"/>
    </row>
    <row r="735" spans="1:32" s="6" customFormat="1" ht="12.75" customHeight="1" x14ac:dyDescent="0.25">
      <c r="A735"/>
      <c r="B735"/>
      <c r="C735"/>
      <c r="D735"/>
      <c r="E735"/>
      <c r="F735"/>
      <c r="G735"/>
      <c r="H735"/>
      <c r="I735"/>
      <c r="J735"/>
      <c r="K735"/>
      <c r="L735"/>
      <c r="M735"/>
      <c r="N735"/>
      <c r="O735"/>
      <c r="P735"/>
      <c r="Q735"/>
      <c r="R735"/>
      <c r="S735"/>
      <c r="T735"/>
      <c r="U735"/>
      <c r="V735"/>
      <c r="W735"/>
      <c r="X735"/>
      <c r="Y735"/>
      <c r="Z735"/>
      <c r="AA735"/>
      <c r="AB735"/>
      <c r="AC735"/>
      <c r="AD735"/>
      <c r="AE735"/>
      <c r="AF735"/>
    </row>
    <row r="736" spans="1:32" s="6" customFormat="1" ht="12.75" customHeight="1" x14ac:dyDescent="0.25">
      <c r="A736"/>
      <c r="B736"/>
      <c r="C736"/>
      <c r="D736"/>
      <c r="E736"/>
      <c r="F736"/>
      <c r="G736"/>
      <c r="H736"/>
      <c r="I736"/>
      <c r="J736"/>
      <c r="K736"/>
      <c r="L736"/>
      <c r="M736"/>
      <c r="N736"/>
      <c r="O736"/>
      <c r="P736"/>
      <c r="Q736"/>
      <c r="R736"/>
      <c r="S736"/>
      <c r="T736"/>
      <c r="U736"/>
      <c r="V736"/>
      <c r="W736"/>
      <c r="X736"/>
      <c r="Y736"/>
      <c r="Z736"/>
      <c r="AA736"/>
      <c r="AB736"/>
      <c r="AC736"/>
      <c r="AD736"/>
      <c r="AE736"/>
      <c r="AF736"/>
    </row>
    <row r="737" spans="1:32" s="6" customFormat="1" ht="12.75" customHeight="1" x14ac:dyDescent="0.25">
      <c r="A737"/>
      <c r="B737"/>
      <c r="C737"/>
      <c r="D737"/>
      <c r="E737"/>
      <c r="F737"/>
      <c r="G737"/>
      <c r="H737"/>
      <c r="I737"/>
      <c r="J737"/>
      <c r="K737"/>
      <c r="L737"/>
      <c r="M737"/>
      <c r="N737"/>
      <c r="O737"/>
      <c r="P737"/>
      <c r="Q737"/>
      <c r="R737"/>
      <c r="S737"/>
      <c r="T737"/>
      <c r="U737"/>
      <c r="V737"/>
      <c r="W737"/>
      <c r="X737"/>
      <c r="Y737"/>
      <c r="Z737"/>
      <c r="AA737"/>
      <c r="AB737"/>
      <c r="AC737"/>
      <c r="AD737"/>
      <c r="AE737"/>
      <c r="AF737"/>
    </row>
    <row r="738" spans="1:32" s="6" customFormat="1" ht="12.75" customHeight="1" x14ac:dyDescent="0.25">
      <c r="A738"/>
      <c r="B738"/>
      <c r="C738"/>
      <c r="D738"/>
      <c r="E738"/>
      <c r="F738"/>
      <c r="G738"/>
      <c r="H738"/>
      <c r="I738"/>
      <c r="J738"/>
      <c r="K738"/>
      <c r="L738"/>
      <c r="M738"/>
      <c r="N738"/>
      <c r="O738"/>
      <c r="P738"/>
      <c r="Q738"/>
      <c r="R738"/>
      <c r="S738"/>
      <c r="T738"/>
      <c r="U738"/>
      <c r="V738"/>
      <c r="W738"/>
      <c r="X738"/>
      <c r="Y738"/>
      <c r="Z738"/>
      <c r="AA738"/>
      <c r="AB738"/>
      <c r="AC738"/>
      <c r="AD738"/>
      <c r="AE738"/>
      <c r="AF738"/>
    </row>
    <row r="739" spans="1:32" s="6" customFormat="1" ht="12.75" customHeight="1" x14ac:dyDescent="0.25">
      <c r="A739"/>
      <c r="B739"/>
      <c r="C739"/>
      <c r="D739"/>
      <c r="E739"/>
      <c r="F739"/>
      <c r="G739"/>
      <c r="H739"/>
      <c r="I739"/>
      <c r="J739"/>
      <c r="K739"/>
      <c r="L739"/>
      <c r="M739"/>
      <c r="N739"/>
      <c r="O739"/>
      <c r="P739"/>
      <c r="Q739"/>
      <c r="R739"/>
      <c r="S739"/>
      <c r="T739"/>
      <c r="U739"/>
      <c r="V739"/>
      <c r="W739"/>
      <c r="X739"/>
      <c r="Y739"/>
      <c r="Z739"/>
      <c r="AA739"/>
      <c r="AB739"/>
      <c r="AC739"/>
      <c r="AD739"/>
      <c r="AE739"/>
      <c r="AF739"/>
    </row>
    <row r="740" spans="1:32" s="6" customFormat="1" ht="12.75" customHeight="1" x14ac:dyDescent="0.25">
      <c r="A740"/>
      <c r="B740"/>
      <c r="C740"/>
      <c r="D740"/>
      <c r="E740"/>
      <c r="F740"/>
      <c r="G740"/>
      <c r="H740"/>
      <c r="I740"/>
      <c r="J740"/>
      <c r="K740"/>
      <c r="L740"/>
      <c r="M740"/>
      <c r="N740"/>
      <c r="O740"/>
      <c r="P740"/>
      <c r="Q740"/>
      <c r="R740"/>
      <c r="S740"/>
      <c r="T740"/>
      <c r="U740"/>
      <c r="V740"/>
      <c r="W740"/>
      <c r="X740"/>
      <c r="Y740"/>
      <c r="Z740"/>
      <c r="AA740"/>
      <c r="AB740"/>
      <c r="AC740"/>
      <c r="AD740"/>
      <c r="AE740"/>
      <c r="AF740"/>
    </row>
    <row r="741" spans="1:32" s="6" customFormat="1" ht="12.75" customHeight="1" x14ac:dyDescent="0.25">
      <c r="A741"/>
      <c r="B741"/>
      <c r="C741"/>
      <c r="D741"/>
      <c r="E741"/>
      <c r="F741"/>
      <c r="G741"/>
      <c r="H741"/>
      <c r="I741"/>
      <c r="J741"/>
      <c r="K741"/>
      <c r="L741"/>
      <c r="M741"/>
      <c r="N741"/>
      <c r="O741"/>
      <c r="P741"/>
      <c r="Q741"/>
      <c r="R741"/>
      <c r="S741"/>
      <c r="T741"/>
      <c r="U741"/>
      <c r="V741"/>
      <c r="W741"/>
      <c r="X741"/>
      <c r="Y741"/>
      <c r="Z741"/>
      <c r="AA741"/>
      <c r="AB741"/>
      <c r="AC741"/>
      <c r="AD741"/>
      <c r="AE741"/>
      <c r="AF741"/>
    </row>
    <row r="742" spans="1:32" s="6" customFormat="1" ht="12.75" customHeight="1" x14ac:dyDescent="0.25">
      <c r="A742"/>
      <c r="B742"/>
      <c r="C742"/>
      <c r="D742"/>
      <c r="E742"/>
      <c r="F742"/>
      <c r="G742"/>
      <c r="H742"/>
      <c r="I742"/>
      <c r="J742"/>
      <c r="K742"/>
      <c r="L742"/>
      <c r="M742"/>
      <c r="N742"/>
      <c r="O742"/>
      <c r="P742"/>
      <c r="Q742"/>
      <c r="R742"/>
      <c r="S742"/>
      <c r="T742"/>
      <c r="U742"/>
      <c r="V742"/>
      <c r="W742"/>
      <c r="X742"/>
      <c r="Y742"/>
      <c r="Z742"/>
      <c r="AA742"/>
      <c r="AB742"/>
      <c r="AC742"/>
      <c r="AD742"/>
      <c r="AE742"/>
      <c r="AF742"/>
    </row>
    <row r="743" spans="1:32" s="6" customFormat="1" ht="12.75" customHeight="1" x14ac:dyDescent="0.25">
      <c r="A743"/>
      <c r="B743"/>
      <c r="C743"/>
      <c r="D743"/>
      <c r="E743"/>
      <c r="F743"/>
      <c r="G743"/>
      <c r="H743"/>
      <c r="I743"/>
      <c r="J743"/>
      <c r="K743"/>
      <c r="L743"/>
      <c r="M743"/>
      <c r="N743"/>
      <c r="O743"/>
      <c r="P743"/>
      <c r="Q743"/>
      <c r="R743"/>
      <c r="S743"/>
      <c r="T743"/>
      <c r="U743"/>
      <c r="V743"/>
      <c r="W743"/>
      <c r="X743"/>
      <c r="Y743"/>
      <c r="Z743"/>
      <c r="AA743"/>
      <c r="AB743"/>
      <c r="AC743"/>
      <c r="AD743"/>
      <c r="AE743"/>
      <c r="AF743"/>
    </row>
    <row r="744" spans="1:32" s="6" customFormat="1" ht="12.75" customHeight="1" x14ac:dyDescent="0.25">
      <c r="A744"/>
      <c r="B744"/>
      <c r="C744"/>
      <c r="D744"/>
      <c r="E744"/>
      <c r="F744"/>
      <c r="G744"/>
      <c r="H744"/>
      <c r="I744"/>
      <c r="J744"/>
      <c r="K744"/>
      <c r="L744"/>
      <c r="M744"/>
      <c r="N744"/>
      <c r="O744"/>
      <c r="P744"/>
      <c r="Q744"/>
      <c r="R744"/>
      <c r="S744"/>
      <c r="T744"/>
      <c r="U744"/>
      <c r="V744"/>
      <c r="W744"/>
      <c r="X744"/>
      <c r="Y744"/>
      <c r="Z744"/>
      <c r="AA744"/>
      <c r="AB744"/>
      <c r="AC744"/>
      <c r="AD744"/>
      <c r="AE744"/>
      <c r="AF744"/>
    </row>
    <row r="745" spans="1:32" s="6" customFormat="1" ht="12.75" customHeight="1" x14ac:dyDescent="0.25">
      <c r="A745"/>
      <c r="B745"/>
      <c r="C745"/>
      <c r="D745"/>
      <c r="E745"/>
      <c r="F745"/>
      <c r="G745"/>
      <c r="H745"/>
      <c r="I745"/>
      <c r="J745"/>
      <c r="K745"/>
      <c r="L745"/>
      <c r="M745"/>
      <c r="N745"/>
      <c r="O745"/>
      <c r="P745"/>
      <c r="Q745"/>
      <c r="R745"/>
      <c r="S745"/>
      <c r="T745"/>
      <c r="U745"/>
      <c r="V745"/>
      <c r="W745"/>
      <c r="X745"/>
      <c r="Y745"/>
      <c r="Z745"/>
      <c r="AA745"/>
      <c r="AB745"/>
      <c r="AC745"/>
      <c r="AD745"/>
      <c r="AE745"/>
      <c r="AF745"/>
    </row>
    <row r="746" spans="1:32" s="6" customFormat="1" ht="12.75" customHeight="1" x14ac:dyDescent="0.25">
      <c r="A746"/>
      <c r="B746"/>
      <c r="C746"/>
      <c r="D746"/>
      <c r="E746"/>
      <c r="F746"/>
      <c r="G746"/>
      <c r="H746"/>
      <c r="I746"/>
      <c r="J746"/>
      <c r="K746"/>
      <c r="L746"/>
      <c r="M746"/>
      <c r="N746"/>
      <c r="O746"/>
      <c r="P746"/>
      <c r="Q746"/>
      <c r="R746"/>
      <c r="S746"/>
      <c r="T746"/>
      <c r="U746"/>
      <c r="V746"/>
      <c r="W746"/>
      <c r="X746"/>
      <c r="Y746"/>
      <c r="Z746"/>
      <c r="AA746"/>
      <c r="AB746"/>
      <c r="AC746"/>
      <c r="AD746"/>
      <c r="AE746"/>
      <c r="AF746"/>
    </row>
    <row r="747" spans="1:32" s="6" customFormat="1" ht="12.75" customHeight="1" x14ac:dyDescent="0.25">
      <c r="A747"/>
      <c r="B747"/>
      <c r="C747"/>
      <c r="D747"/>
      <c r="E747"/>
      <c r="F747"/>
      <c r="G747"/>
      <c r="H747"/>
      <c r="I747"/>
      <c r="J747"/>
      <c r="K747"/>
      <c r="L747"/>
      <c r="M747"/>
      <c r="N747"/>
      <c r="O747"/>
      <c r="P747"/>
      <c r="Q747"/>
      <c r="R747"/>
      <c r="S747"/>
      <c r="T747"/>
      <c r="U747"/>
      <c r="V747"/>
      <c r="W747"/>
      <c r="X747"/>
      <c r="Y747"/>
      <c r="Z747"/>
      <c r="AA747"/>
      <c r="AB747"/>
      <c r="AC747"/>
      <c r="AD747"/>
      <c r="AE747"/>
      <c r="AF747"/>
    </row>
    <row r="748" spans="1:32" s="6" customFormat="1" ht="12.75" customHeight="1" x14ac:dyDescent="0.25">
      <c r="A748"/>
      <c r="B748"/>
      <c r="C748"/>
      <c r="D748"/>
      <c r="E748"/>
      <c r="F748"/>
      <c r="G748"/>
      <c r="H748"/>
      <c r="I748"/>
      <c r="J748"/>
      <c r="K748"/>
      <c r="L748"/>
      <c r="M748"/>
      <c r="N748"/>
      <c r="O748"/>
      <c r="P748"/>
      <c r="Q748"/>
      <c r="R748"/>
      <c r="S748"/>
      <c r="T748"/>
      <c r="U748"/>
      <c r="V748"/>
      <c r="W748"/>
      <c r="X748"/>
      <c r="Y748"/>
      <c r="Z748"/>
      <c r="AA748"/>
      <c r="AB748"/>
      <c r="AC748"/>
      <c r="AD748"/>
      <c r="AE748"/>
      <c r="AF748"/>
    </row>
    <row r="749" spans="1:32" s="6" customFormat="1" ht="12.75" customHeight="1" x14ac:dyDescent="0.25">
      <c r="A749"/>
      <c r="B749"/>
      <c r="C749"/>
      <c r="D749"/>
      <c r="E749"/>
      <c r="F749"/>
      <c r="G749"/>
      <c r="H749"/>
      <c r="I749"/>
      <c r="J749"/>
      <c r="K749"/>
      <c r="L749"/>
      <c r="M749"/>
      <c r="N749"/>
      <c r="O749"/>
      <c r="P749"/>
      <c r="Q749"/>
      <c r="R749"/>
      <c r="S749"/>
      <c r="T749"/>
      <c r="U749"/>
      <c r="V749"/>
      <c r="W749"/>
      <c r="X749"/>
      <c r="Y749"/>
      <c r="Z749"/>
      <c r="AA749"/>
      <c r="AB749"/>
      <c r="AC749"/>
      <c r="AD749"/>
      <c r="AE749"/>
      <c r="AF749"/>
    </row>
    <row r="750" spans="1:32" s="6" customFormat="1" ht="12.75" customHeight="1" x14ac:dyDescent="0.25">
      <c r="A750"/>
      <c r="B750"/>
      <c r="C750"/>
      <c r="D750"/>
      <c r="E750"/>
      <c r="F750"/>
      <c r="G750"/>
      <c r="H750"/>
      <c r="I750"/>
      <c r="J750"/>
      <c r="K750"/>
      <c r="L750"/>
      <c r="M750"/>
      <c r="N750"/>
      <c r="O750"/>
      <c r="P750"/>
      <c r="Q750"/>
      <c r="R750"/>
      <c r="S750"/>
      <c r="T750"/>
      <c r="U750"/>
      <c r="V750"/>
      <c r="W750"/>
      <c r="X750"/>
      <c r="Y750"/>
      <c r="Z750"/>
      <c r="AA750"/>
      <c r="AB750"/>
      <c r="AC750"/>
      <c r="AD750"/>
      <c r="AE750"/>
      <c r="AF750"/>
    </row>
    <row r="751" spans="1:32" s="6" customFormat="1" ht="12.75" customHeight="1" x14ac:dyDescent="0.25">
      <c r="A751"/>
      <c r="B751"/>
      <c r="C751"/>
      <c r="D751"/>
      <c r="E751"/>
      <c r="F751"/>
      <c r="G751"/>
      <c r="H751"/>
      <c r="I751"/>
      <c r="J751"/>
      <c r="K751"/>
      <c r="L751"/>
      <c r="M751"/>
      <c r="N751"/>
      <c r="O751"/>
      <c r="P751"/>
      <c r="Q751"/>
      <c r="R751"/>
      <c r="S751"/>
      <c r="T751"/>
      <c r="U751"/>
      <c r="V751"/>
      <c r="W751"/>
      <c r="X751"/>
      <c r="Y751"/>
      <c r="Z751"/>
      <c r="AA751"/>
      <c r="AB751"/>
      <c r="AC751"/>
      <c r="AD751"/>
      <c r="AE751"/>
      <c r="AF751"/>
    </row>
    <row r="752" spans="1:32" s="6" customFormat="1" ht="12.75" customHeight="1" x14ac:dyDescent="0.25">
      <c r="A752"/>
      <c r="B752"/>
      <c r="C752"/>
      <c r="D752"/>
      <c r="E752"/>
      <c r="F752"/>
      <c r="G752"/>
      <c r="H752"/>
      <c r="I752"/>
      <c r="J752"/>
      <c r="K752"/>
      <c r="L752"/>
      <c r="M752"/>
      <c r="N752"/>
      <c r="O752"/>
      <c r="P752"/>
      <c r="Q752"/>
      <c r="R752"/>
      <c r="S752"/>
      <c r="T752"/>
      <c r="U752"/>
      <c r="V752"/>
      <c r="W752"/>
      <c r="X752"/>
      <c r="Y752"/>
      <c r="Z752"/>
      <c r="AA752"/>
      <c r="AB752"/>
      <c r="AC752"/>
      <c r="AD752"/>
      <c r="AE752"/>
      <c r="AF752"/>
    </row>
    <row r="753" spans="1:32" s="6" customFormat="1" ht="12.75" customHeight="1" x14ac:dyDescent="0.25">
      <c r="A753"/>
      <c r="B753"/>
      <c r="C753"/>
      <c r="D753"/>
      <c r="E753"/>
      <c r="F753"/>
      <c r="G753"/>
      <c r="H753"/>
      <c r="I753"/>
      <c r="J753"/>
      <c r="K753"/>
      <c r="L753"/>
      <c r="M753"/>
      <c r="N753"/>
      <c r="O753"/>
      <c r="P753"/>
      <c r="Q753"/>
      <c r="R753"/>
      <c r="S753"/>
      <c r="T753"/>
      <c r="U753"/>
      <c r="V753"/>
      <c r="W753"/>
      <c r="X753"/>
      <c r="Y753"/>
      <c r="Z753"/>
      <c r="AA753"/>
      <c r="AB753"/>
      <c r="AC753"/>
      <c r="AD753"/>
      <c r="AE753"/>
      <c r="AF753"/>
    </row>
    <row r="754" spans="1:32" s="6" customFormat="1" ht="12.75" customHeight="1" x14ac:dyDescent="0.25">
      <c r="A754"/>
      <c r="B754"/>
      <c r="C754"/>
      <c r="D754"/>
      <c r="E754"/>
      <c r="F754"/>
      <c r="G754"/>
      <c r="H754"/>
      <c r="I754"/>
      <c r="J754"/>
      <c r="K754"/>
      <c r="L754"/>
      <c r="M754"/>
      <c r="N754"/>
      <c r="O754"/>
      <c r="P754"/>
      <c r="Q754"/>
      <c r="R754"/>
      <c r="S754"/>
      <c r="T754"/>
      <c r="U754"/>
      <c r="V754"/>
      <c r="W754"/>
      <c r="X754"/>
      <c r="Y754"/>
      <c r="Z754"/>
      <c r="AA754"/>
      <c r="AB754"/>
      <c r="AC754"/>
      <c r="AD754"/>
      <c r="AE754"/>
      <c r="AF754"/>
    </row>
    <row r="755" spans="1:32" s="6" customFormat="1" ht="12.75" customHeight="1" x14ac:dyDescent="0.25">
      <c r="A755"/>
      <c r="B755"/>
      <c r="C755"/>
      <c r="D755"/>
      <c r="E755"/>
      <c r="F755"/>
      <c r="G755"/>
      <c r="H755"/>
      <c r="I755"/>
      <c r="J755"/>
      <c r="K755"/>
      <c r="L755"/>
      <c r="M755"/>
      <c r="N755"/>
      <c r="O755"/>
      <c r="P755"/>
      <c r="Q755"/>
      <c r="R755"/>
      <c r="S755"/>
      <c r="T755"/>
      <c r="U755"/>
      <c r="V755"/>
      <c r="W755"/>
      <c r="X755"/>
      <c r="Y755"/>
      <c r="Z755"/>
      <c r="AA755"/>
      <c r="AB755"/>
      <c r="AC755"/>
      <c r="AD755"/>
      <c r="AE755"/>
      <c r="AF755"/>
    </row>
    <row r="756" spans="1:32" s="6" customFormat="1" ht="12.75" customHeight="1" x14ac:dyDescent="0.25">
      <c r="A756"/>
      <c r="B756"/>
      <c r="C756"/>
      <c r="D756"/>
      <c r="E756"/>
      <c r="F756"/>
      <c r="G756"/>
      <c r="H756"/>
      <c r="I756"/>
      <c r="J756"/>
      <c r="K756"/>
      <c r="L756"/>
      <c r="M756"/>
      <c r="N756"/>
      <c r="O756"/>
      <c r="P756"/>
      <c r="Q756"/>
      <c r="R756"/>
      <c r="S756"/>
      <c r="T756"/>
      <c r="U756"/>
      <c r="V756"/>
      <c r="W756"/>
      <c r="X756"/>
      <c r="Y756"/>
      <c r="Z756"/>
      <c r="AA756"/>
      <c r="AB756"/>
      <c r="AC756"/>
      <c r="AD756"/>
      <c r="AE756"/>
      <c r="AF756"/>
    </row>
    <row r="757" spans="1:32" s="6" customFormat="1" ht="12.75" customHeight="1" x14ac:dyDescent="0.25">
      <c r="A757"/>
      <c r="B757"/>
      <c r="C757"/>
      <c r="D757"/>
      <c r="E757"/>
      <c r="F757"/>
      <c r="G757"/>
      <c r="H757"/>
      <c r="I757"/>
      <c r="J757"/>
      <c r="K757"/>
      <c r="L757"/>
      <c r="M757"/>
      <c r="N757"/>
      <c r="O757"/>
      <c r="P757"/>
      <c r="Q757"/>
      <c r="R757"/>
      <c r="S757"/>
      <c r="T757"/>
      <c r="U757"/>
      <c r="V757"/>
      <c r="W757"/>
      <c r="X757"/>
      <c r="Y757"/>
      <c r="Z757"/>
      <c r="AA757"/>
      <c r="AB757"/>
      <c r="AC757"/>
      <c r="AD757"/>
      <c r="AE757"/>
      <c r="AF757"/>
    </row>
    <row r="758" spans="1:32" s="6" customFormat="1" ht="12.75" customHeight="1" x14ac:dyDescent="0.25">
      <c r="A758"/>
      <c r="B758"/>
      <c r="C758"/>
      <c r="D758"/>
      <c r="E758"/>
      <c r="F758"/>
      <c r="G758"/>
      <c r="H758"/>
      <c r="I758"/>
      <c r="J758"/>
      <c r="K758"/>
      <c r="L758"/>
      <c r="M758"/>
      <c r="N758"/>
      <c r="O758"/>
      <c r="P758"/>
      <c r="Q758"/>
      <c r="R758"/>
      <c r="S758"/>
      <c r="T758"/>
      <c r="U758"/>
      <c r="V758"/>
      <c r="W758"/>
      <c r="X758"/>
      <c r="Y758"/>
      <c r="Z758"/>
      <c r="AA758"/>
      <c r="AB758"/>
      <c r="AC758"/>
      <c r="AD758"/>
      <c r="AE758"/>
      <c r="AF758"/>
    </row>
    <row r="759" spans="1:32" s="6" customFormat="1" ht="12.75" customHeight="1" x14ac:dyDescent="0.25">
      <c r="A759"/>
      <c r="B759"/>
      <c r="C759"/>
      <c r="D759"/>
      <c r="E759"/>
      <c r="F759"/>
      <c r="G759"/>
      <c r="H759"/>
      <c r="I759"/>
      <c r="J759"/>
      <c r="K759"/>
      <c r="L759"/>
      <c r="M759"/>
      <c r="N759"/>
      <c r="O759"/>
      <c r="P759"/>
      <c r="Q759"/>
      <c r="R759"/>
      <c r="S759"/>
      <c r="T759"/>
      <c r="U759"/>
      <c r="V759"/>
      <c r="W759"/>
      <c r="X759"/>
      <c r="Y759"/>
      <c r="Z759"/>
      <c r="AA759"/>
      <c r="AB759"/>
      <c r="AC759"/>
      <c r="AD759"/>
      <c r="AE759"/>
      <c r="AF759"/>
    </row>
    <row r="760" spans="1:32" s="6" customFormat="1" ht="12.75" customHeight="1" x14ac:dyDescent="0.25">
      <c r="A760"/>
      <c r="B760"/>
      <c r="C760"/>
      <c r="D760"/>
      <c r="E760"/>
      <c r="F760"/>
      <c r="G760"/>
      <c r="H760"/>
      <c r="I760"/>
      <c r="J760"/>
      <c r="K760"/>
      <c r="L760"/>
      <c r="M760"/>
      <c r="N760"/>
      <c r="O760"/>
      <c r="P760"/>
      <c r="Q760"/>
      <c r="R760"/>
      <c r="S760"/>
      <c r="T760"/>
      <c r="U760"/>
      <c r="V760"/>
      <c r="W760"/>
      <c r="X760"/>
      <c r="Y760"/>
      <c r="Z760"/>
      <c r="AA760"/>
      <c r="AB760"/>
      <c r="AC760"/>
      <c r="AD760"/>
      <c r="AE760"/>
      <c r="AF760"/>
    </row>
    <row r="761" spans="1:32" s="6" customFormat="1" ht="12.75" customHeight="1" x14ac:dyDescent="0.25">
      <c r="A761"/>
      <c r="B761"/>
      <c r="C761"/>
      <c r="D761"/>
      <c r="E761"/>
      <c r="F761"/>
      <c r="G761"/>
      <c r="H761"/>
      <c r="I761"/>
      <c r="J761"/>
      <c r="K761"/>
      <c r="L761"/>
      <c r="M761"/>
      <c r="N761"/>
      <c r="O761"/>
      <c r="P761"/>
      <c r="Q761"/>
      <c r="R761"/>
      <c r="S761"/>
      <c r="T761"/>
      <c r="U761"/>
      <c r="V761"/>
      <c r="W761"/>
      <c r="X761"/>
      <c r="Y761"/>
      <c r="Z761"/>
      <c r="AA761"/>
      <c r="AB761"/>
      <c r="AC761"/>
      <c r="AD761"/>
      <c r="AE761"/>
      <c r="AF761"/>
    </row>
    <row r="762" spans="1:32" s="6" customFormat="1" ht="12.75" customHeight="1" x14ac:dyDescent="0.25">
      <c r="A762"/>
      <c r="B762"/>
      <c r="C762"/>
      <c r="D762"/>
      <c r="E762"/>
      <c r="F762"/>
      <c r="G762"/>
      <c r="H762"/>
      <c r="I762"/>
      <c r="J762"/>
      <c r="K762"/>
      <c r="L762"/>
      <c r="M762"/>
      <c r="N762"/>
      <c r="O762"/>
      <c r="P762"/>
      <c r="Q762"/>
      <c r="R762"/>
      <c r="S762"/>
      <c r="T762"/>
      <c r="U762"/>
      <c r="V762"/>
      <c r="W762"/>
      <c r="X762"/>
      <c r="Y762"/>
      <c r="Z762"/>
      <c r="AA762"/>
      <c r="AB762"/>
      <c r="AC762"/>
      <c r="AD762"/>
      <c r="AE762"/>
      <c r="AF762"/>
    </row>
    <row r="763" spans="1:32" s="6" customFormat="1" ht="12.75" customHeight="1" x14ac:dyDescent="0.25">
      <c r="A763"/>
      <c r="B763"/>
      <c r="C763"/>
      <c r="D763"/>
      <c r="E763"/>
      <c r="F763"/>
      <c r="G763"/>
      <c r="H763"/>
      <c r="I763"/>
      <c r="J763"/>
      <c r="K763"/>
      <c r="L763"/>
      <c r="M763"/>
      <c r="N763"/>
      <c r="O763"/>
      <c r="P763"/>
      <c r="Q763"/>
      <c r="R763"/>
      <c r="S763"/>
      <c r="T763"/>
      <c r="U763"/>
      <c r="V763"/>
      <c r="W763"/>
      <c r="X763"/>
      <c r="Y763"/>
      <c r="Z763"/>
      <c r="AA763"/>
      <c r="AB763"/>
      <c r="AC763"/>
      <c r="AD763"/>
      <c r="AE763"/>
      <c r="AF763"/>
    </row>
    <row r="764" spans="1:32" s="6" customFormat="1" ht="12.75" customHeight="1" x14ac:dyDescent="0.25">
      <c r="A764"/>
      <c r="B764"/>
      <c r="C764"/>
      <c r="D764"/>
      <c r="E764"/>
      <c r="F764"/>
      <c r="G764"/>
      <c r="H764"/>
      <c r="I764"/>
      <c r="J764"/>
      <c r="K764"/>
      <c r="L764"/>
      <c r="M764"/>
      <c r="N764"/>
      <c r="O764"/>
      <c r="P764"/>
      <c r="Q764"/>
      <c r="R764"/>
      <c r="S764"/>
      <c r="T764"/>
      <c r="U764"/>
      <c r="V764"/>
      <c r="W764"/>
      <c r="X764"/>
      <c r="Y764"/>
      <c r="Z764"/>
      <c r="AA764"/>
      <c r="AB764"/>
      <c r="AC764"/>
      <c r="AD764"/>
      <c r="AE764"/>
      <c r="AF764"/>
    </row>
    <row r="765" spans="1:32" s="6" customFormat="1" ht="12.75" customHeight="1" x14ac:dyDescent="0.25">
      <c r="A765"/>
      <c r="B765"/>
      <c r="C765"/>
      <c r="D765"/>
      <c r="E765"/>
      <c r="F765"/>
      <c r="G765"/>
      <c r="H765"/>
      <c r="I765"/>
      <c r="J765"/>
      <c r="K765"/>
      <c r="L765"/>
      <c r="M765"/>
      <c r="N765"/>
      <c r="O765"/>
      <c r="P765"/>
      <c r="Q765"/>
      <c r="R765"/>
      <c r="S765"/>
      <c r="T765"/>
      <c r="U765"/>
      <c r="V765"/>
      <c r="W765"/>
      <c r="X765"/>
      <c r="Y765"/>
      <c r="Z765"/>
      <c r="AA765"/>
      <c r="AB765"/>
      <c r="AC765"/>
      <c r="AD765"/>
      <c r="AE765"/>
      <c r="AF765"/>
    </row>
    <row r="766" spans="1:32" s="6" customFormat="1" ht="12.75" customHeight="1" x14ac:dyDescent="0.25">
      <c r="A766"/>
      <c r="B766"/>
      <c r="C766"/>
      <c r="D766"/>
      <c r="E766"/>
      <c r="F766"/>
      <c r="G766"/>
      <c r="H766"/>
      <c r="I766"/>
      <c r="J766"/>
      <c r="K766"/>
      <c r="L766"/>
      <c r="M766"/>
      <c r="N766"/>
      <c r="O766"/>
      <c r="P766"/>
      <c r="Q766"/>
      <c r="R766"/>
      <c r="S766"/>
      <c r="T766"/>
      <c r="U766"/>
      <c r="V766"/>
      <c r="W766"/>
      <c r="X766"/>
      <c r="Y766"/>
      <c r="Z766"/>
      <c r="AA766"/>
      <c r="AB766"/>
      <c r="AC766"/>
      <c r="AD766"/>
      <c r="AE766"/>
      <c r="AF766"/>
    </row>
    <row r="767" spans="1:32" s="6" customFormat="1" ht="12.75" customHeight="1" x14ac:dyDescent="0.25">
      <c r="A767"/>
      <c r="B767"/>
      <c r="C767"/>
      <c r="D767"/>
      <c r="E767"/>
      <c r="F767"/>
      <c r="G767"/>
      <c r="H767"/>
      <c r="I767"/>
      <c r="J767"/>
      <c r="K767"/>
      <c r="L767"/>
      <c r="M767"/>
      <c r="N767"/>
      <c r="O767"/>
      <c r="P767"/>
      <c r="Q767"/>
      <c r="R767"/>
      <c r="S767"/>
      <c r="T767"/>
      <c r="U767"/>
      <c r="V767"/>
      <c r="W767"/>
      <c r="X767"/>
      <c r="Y767"/>
      <c r="Z767"/>
      <c r="AA767"/>
      <c r="AB767"/>
      <c r="AC767"/>
      <c r="AD767"/>
      <c r="AE767"/>
      <c r="AF767"/>
    </row>
    <row r="768" spans="1:32" s="6" customFormat="1" ht="12.75" customHeight="1" x14ac:dyDescent="0.25">
      <c r="A768"/>
      <c r="B768"/>
      <c r="C768"/>
      <c r="D768"/>
      <c r="E768"/>
      <c r="F768"/>
      <c r="G768"/>
      <c r="H768"/>
      <c r="I768"/>
      <c r="J768"/>
      <c r="K768"/>
      <c r="L768"/>
      <c r="M768"/>
      <c r="N768"/>
      <c r="O768"/>
      <c r="P768"/>
      <c r="Q768"/>
      <c r="R768"/>
      <c r="S768"/>
      <c r="T768"/>
      <c r="U768"/>
      <c r="V768"/>
      <c r="W768"/>
      <c r="X768"/>
      <c r="Y768"/>
      <c r="Z768"/>
      <c r="AA768"/>
      <c r="AB768"/>
      <c r="AC768"/>
      <c r="AD768"/>
      <c r="AE768"/>
      <c r="AF768"/>
    </row>
    <row r="769" spans="1:32" s="6" customFormat="1" ht="12.75" customHeight="1" x14ac:dyDescent="0.25">
      <c r="A769"/>
      <c r="B769"/>
      <c r="C769"/>
      <c r="D769"/>
      <c r="E769"/>
      <c r="F769"/>
      <c r="G769"/>
      <c r="H769"/>
      <c r="I769"/>
      <c r="J769"/>
      <c r="K769"/>
      <c r="L769"/>
      <c r="M769"/>
      <c r="N769"/>
      <c r="O769"/>
      <c r="P769"/>
      <c r="Q769"/>
      <c r="R769"/>
      <c r="S769"/>
      <c r="T769"/>
      <c r="U769"/>
      <c r="V769"/>
      <c r="W769"/>
      <c r="X769"/>
      <c r="Y769"/>
      <c r="Z769"/>
      <c r="AA769"/>
      <c r="AB769"/>
      <c r="AC769"/>
      <c r="AD769"/>
      <c r="AE769"/>
      <c r="AF769"/>
    </row>
    <row r="770" spans="1:32" s="6" customFormat="1" ht="12.75" customHeight="1" x14ac:dyDescent="0.25">
      <c r="A770"/>
      <c r="B770"/>
      <c r="C770"/>
      <c r="D770"/>
      <c r="E770"/>
      <c r="F770"/>
      <c r="G770"/>
      <c r="H770"/>
      <c r="I770"/>
      <c r="J770"/>
      <c r="K770"/>
      <c r="L770"/>
      <c r="M770"/>
      <c r="N770"/>
      <c r="O770"/>
      <c r="P770"/>
      <c r="Q770"/>
      <c r="R770"/>
      <c r="S770"/>
      <c r="T770"/>
      <c r="U770"/>
      <c r="V770"/>
      <c r="W770"/>
      <c r="X770"/>
      <c r="Y770"/>
      <c r="Z770"/>
      <c r="AA770"/>
      <c r="AB770"/>
      <c r="AC770"/>
      <c r="AD770"/>
      <c r="AE770"/>
      <c r="AF770"/>
    </row>
    <row r="771" spans="1:32" s="6" customFormat="1" ht="12.75" customHeight="1" x14ac:dyDescent="0.25">
      <c r="A771"/>
      <c r="B771"/>
      <c r="C771"/>
      <c r="D771"/>
      <c r="E771"/>
      <c r="F771"/>
      <c r="G771"/>
      <c r="H771"/>
      <c r="I771"/>
      <c r="J771"/>
      <c r="K771"/>
      <c r="L771"/>
      <c r="M771"/>
      <c r="N771"/>
      <c r="O771"/>
      <c r="P771"/>
      <c r="Q771"/>
      <c r="R771"/>
      <c r="S771"/>
      <c r="T771"/>
      <c r="U771"/>
      <c r="V771"/>
      <c r="W771"/>
      <c r="X771"/>
      <c r="Y771"/>
      <c r="Z771"/>
      <c r="AA771"/>
      <c r="AB771"/>
      <c r="AC771"/>
      <c r="AD771"/>
      <c r="AE771"/>
      <c r="AF771"/>
    </row>
    <row r="772" spans="1:32" s="6" customFormat="1" ht="12.75" customHeight="1" x14ac:dyDescent="0.25">
      <c r="A772"/>
      <c r="B772"/>
      <c r="C772"/>
      <c r="D772"/>
      <c r="E772"/>
      <c r="F772"/>
      <c r="G772"/>
      <c r="H772"/>
      <c r="I772"/>
      <c r="J772"/>
      <c r="K772"/>
      <c r="L772"/>
      <c r="M772"/>
      <c r="N772"/>
      <c r="O772"/>
      <c r="P772"/>
      <c r="Q772"/>
      <c r="R772"/>
      <c r="S772"/>
      <c r="T772"/>
      <c r="U772"/>
      <c r="V772"/>
      <c r="W772"/>
      <c r="X772"/>
      <c r="Y772"/>
      <c r="Z772"/>
      <c r="AA772"/>
      <c r="AB772"/>
      <c r="AC772"/>
      <c r="AD772"/>
      <c r="AE772"/>
      <c r="AF772"/>
    </row>
    <row r="773" spans="1:32" s="6" customFormat="1" ht="12.75" customHeight="1" x14ac:dyDescent="0.25">
      <c r="A773"/>
      <c r="B773"/>
      <c r="C773"/>
      <c r="D773"/>
      <c r="E773"/>
      <c r="F773"/>
      <c r="G773"/>
      <c r="H773"/>
      <c r="I773"/>
      <c r="J773"/>
      <c r="K773"/>
      <c r="L773"/>
      <c r="M773"/>
      <c r="N773"/>
      <c r="O773"/>
      <c r="P773"/>
      <c r="Q773"/>
      <c r="R773"/>
      <c r="S773"/>
      <c r="T773"/>
      <c r="U773"/>
      <c r="V773"/>
      <c r="W773"/>
      <c r="X773"/>
      <c r="Y773"/>
      <c r="Z773"/>
      <c r="AA773"/>
      <c r="AB773"/>
      <c r="AC773"/>
      <c r="AD773"/>
      <c r="AE773"/>
      <c r="AF773"/>
    </row>
    <row r="774" spans="1:32" s="6" customFormat="1" ht="12.75" customHeight="1" x14ac:dyDescent="0.25">
      <c r="A774"/>
      <c r="B774"/>
      <c r="C774"/>
      <c r="D774"/>
      <c r="E774"/>
      <c r="F774"/>
      <c r="G774"/>
      <c r="H774"/>
      <c r="I774"/>
      <c r="J774"/>
      <c r="K774"/>
      <c r="L774"/>
      <c r="M774"/>
      <c r="N774"/>
      <c r="O774"/>
      <c r="P774"/>
      <c r="Q774"/>
      <c r="R774"/>
      <c r="S774"/>
      <c r="T774"/>
      <c r="U774"/>
      <c r="V774"/>
      <c r="W774"/>
      <c r="X774"/>
      <c r="Y774"/>
      <c r="Z774"/>
      <c r="AA774"/>
      <c r="AB774"/>
      <c r="AC774"/>
      <c r="AD774"/>
      <c r="AE774"/>
      <c r="AF774"/>
    </row>
    <row r="775" spans="1:32" s="6" customFormat="1" ht="12.75" customHeight="1" x14ac:dyDescent="0.25">
      <c r="A775"/>
      <c r="B775"/>
      <c r="C775"/>
      <c r="D775"/>
      <c r="E775"/>
      <c r="F775"/>
      <c r="G775"/>
      <c r="H775"/>
      <c r="I775"/>
      <c r="J775"/>
      <c r="K775"/>
      <c r="L775"/>
      <c r="M775"/>
      <c r="N775"/>
      <c r="O775"/>
      <c r="P775"/>
      <c r="Q775"/>
      <c r="R775"/>
      <c r="S775"/>
      <c r="T775"/>
      <c r="U775"/>
      <c r="V775"/>
      <c r="W775"/>
      <c r="X775"/>
      <c r="Y775"/>
      <c r="Z775"/>
      <c r="AA775"/>
      <c r="AB775"/>
      <c r="AC775"/>
      <c r="AD775"/>
      <c r="AE775"/>
      <c r="AF775"/>
    </row>
    <row r="776" spans="1:32" s="6" customFormat="1" ht="12.75" customHeight="1" x14ac:dyDescent="0.25">
      <c r="A776"/>
      <c r="B776"/>
      <c r="C776"/>
      <c r="D776"/>
      <c r="E776"/>
      <c r="F776"/>
      <c r="G776"/>
      <c r="H776"/>
      <c r="I776"/>
      <c r="J776"/>
      <c r="K776"/>
      <c r="L776"/>
      <c r="M776"/>
      <c r="N776"/>
      <c r="O776"/>
      <c r="P776"/>
      <c r="Q776"/>
      <c r="R776"/>
      <c r="S776"/>
      <c r="T776"/>
      <c r="U776"/>
      <c r="V776"/>
      <c r="W776"/>
      <c r="X776"/>
      <c r="Y776"/>
      <c r="Z776"/>
      <c r="AA776"/>
      <c r="AB776"/>
      <c r="AC776"/>
      <c r="AD776"/>
      <c r="AE776"/>
      <c r="AF776"/>
    </row>
    <row r="777" spans="1:32" s="6" customFormat="1" ht="12.75" customHeight="1" x14ac:dyDescent="0.25">
      <c r="A777"/>
      <c r="B777"/>
      <c r="C777"/>
      <c r="D777"/>
      <c r="E777"/>
      <c r="F777"/>
      <c r="G777"/>
      <c r="H777"/>
      <c r="I777"/>
      <c r="J777"/>
      <c r="K777"/>
      <c r="L777"/>
      <c r="M777"/>
      <c r="N777"/>
      <c r="O777"/>
      <c r="P777"/>
      <c r="Q777"/>
      <c r="R777"/>
      <c r="S777"/>
      <c r="T777"/>
      <c r="U777"/>
      <c r="V777"/>
      <c r="W777"/>
      <c r="X777"/>
      <c r="Y777"/>
      <c r="Z777"/>
      <c r="AA777"/>
      <c r="AB777"/>
      <c r="AC777"/>
      <c r="AD777"/>
      <c r="AE777"/>
      <c r="AF777"/>
    </row>
    <row r="778" spans="1:32" s="6" customFormat="1" ht="12.75" customHeight="1" x14ac:dyDescent="0.25">
      <c r="A778"/>
      <c r="B778"/>
      <c r="C778"/>
      <c r="D778"/>
      <c r="E778"/>
      <c r="F778"/>
      <c r="G778"/>
      <c r="H778"/>
      <c r="I778"/>
      <c r="J778"/>
      <c r="K778"/>
      <c r="L778"/>
      <c r="M778"/>
      <c r="N778"/>
      <c r="O778"/>
      <c r="P778"/>
      <c r="Q778"/>
      <c r="R778"/>
      <c r="S778"/>
      <c r="T778"/>
      <c r="U778"/>
      <c r="V778"/>
      <c r="W778"/>
      <c r="X778"/>
      <c r="Y778"/>
      <c r="Z778"/>
      <c r="AA778"/>
      <c r="AB778"/>
      <c r="AC778"/>
      <c r="AD778"/>
      <c r="AE778"/>
      <c r="AF778"/>
    </row>
    <row r="779" spans="1:32" s="6" customFormat="1" ht="12.75" customHeight="1" x14ac:dyDescent="0.25">
      <c r="A779"/>
      <c r="B779"/>
      <c r="C779"/>
      <c r="D779"/>
      <c r="E779"/>
      <c r="F779"/>
      <c r="G779"/>
      <c r="H779"/>
      <c r="I779"/>
      <c r="J779"/>
      <c r="K779"/>
      <c r="L779"/>
      <c r="M779"/>
      <c r="N779"/>
      <c r="O779"/>
      <c r="P779"/>
      <c r="Q779"/>
      <c r="R779"/>
      <c r="S779"/>
      <c r="T779"/>
      <c r="U779"/>
      <c r="V779"/>
      <c r="W779"/>
      <c r="X779"/>
      <c r="Y779"/>
      <c r="Z779"/>
      <c r="AA779"/>
      <c r="AB779"/>
      <c r="AC779"/>
      <c r="AD779"/>
      <c r="AE779"/>
      <c r="AF779"/>
    </row>
    <row r="780" spans="1:32" s="6" customFormat="1" ht="12.75" customHeight="1" x14ac:dyDescent="0.25">
      <c r="A780"/>
      <c r="B780"/>
      <c r="C780"/>
      <c r="D780"/>
      <c r="E780"/>
      <c r="F780"/>
      <c r="G780"/>
      <c r="H780"/>
      <c r="I780"/>
      <c r="J780"/>
      <c r="K780"/>
      <c r="L780"/>
      <c r="M780"/>
      <c r="N780"/>
      <c r="O780"/>
      <c r="P780"/>
      <c r="Q780"/>
      <c r="R780"/>
      <c r="S780"/>
      <c r="T780"/>
      <c r="U780"/>
      <c r="V780"/>
      <c r="W780"/>
      <c r="X780"/>
      <c r="Y780"/>
      <c r="Z780"/>
      <c r="AA780"/>
      <c r="AB780"/>
      <c r="AC780"/>
      <c r="AD780"/>
      <c r="AE780"/>
      <c r="AF780"/>
    </row>
    <row r="781" spans="1:32" s="6" customFormat="1" ht="12.75" customHeight="1" x14ac:dyDescent="0.25">
      <c r="A781"/>
      <c r="B781"/>
      <c r="C781"/>
      <c r="D781"/>
      <c r="E781"/>
      <c r="F781"/>
      <c r="G781"/>
      <c r="H781"/>
      <c r="I781"/>
      <c r="J781"/>
      <c r="K781"/>
      <c r="L781"/>
      <c r="M781"/>
      <c r="N781"/>
      <c r="O781"/>
      <c r="P781"/>
      <c r="Q781"/>
      <c r="R781"/>
      <c r="S781"/>
      <c r="T781"/>
      <c r="U781"/>
      <c r="V781"/>
      <c r="W781"/>
      <c r="X781"/>
      <c r="Y781"/>
      <c r="Z781"/>
      <c r="AA781"/>
      <c r="AB781"/>
      <c r="AC781"/>
      <c r="AD781"/>
      <c r="AE781"/>
      <c r="AF781"/>
    </row>
    <row r="782" spans="1:32" s="6" customFormat="1" ht="12.75" customHeight="1" x14ac:dyDescent="0.25">
      <c r="A782"/>
      <c r="B782"/>
      <c r="C782"/>
      <c r="D782"/>
      <c r="E782"/>
      <c r="F782"/>
      <c r="G782"/>
      <c r="H782"/>
      <c r="I782"/>
      <c r="J782"/>
      <c r="K782"/>
      <c r="L782"/>
      <c r="M782"/>
      <c r="N782"/>
      <c r="O782"/>
      <c r="P782"/>
      <c r="Q782"/>
      <c r="R782"/>
      <c r="S782"/>
      <c r="T782"/>
      <c r="U782"/>
      <c r="V782"/>
      <c r="W782"/>
      <c r="X782"/>
      <c r="Y782"/>
      <c r="Z782"/>
      <c r="AA782"/>
      <c r="AB782"/>
      <c r="AC782"/>
      <c r="AD782"/>
      <c r="AE782"/>
      <c r="AF782"/>
    </row>
    <row r="783" spans="1:32" s="6" customFormat="1" ht="12.75" customHeight="1" x14ac:dyDescent="0.25">
      <c r="A783"/>
      <c r="B783"/>
      <c r="C783"/>
      <c r="D783"/>
      <c r="E783"/>
      <c r="F783"/>
      <c r="G783"/>
      <c r="H783"/>
      <c r="I783"/>
      <c r="J783"/>
      <c r="K783"/>
      <c r="L783"/>
      <c r="M783"/>
      <c r="N783"/>
      <c r="O783"/>
      <c r="P783"/>
      <c r="Q783"/>
      <c r="R783"/>
      <c r="S783"/>
      <c r="T783"/>
      <c r="U783"/>
      <c r="V783"/>
      <c r="W783"/>
      <c r="X783"/>
      <c r="Y783"/>
      <c r="Z783"/>
      <c r="AA783"/>
      <c r="AB783"/>
      <c r="AC783"/>
      <c r="AD783"/>
      <c r="AE783"/>
      <c r="AF783"/>
    </row>
    <row r="784" spans="1:32" s="6" customFormat="1" ht="12.75" customHeight="1" x14ac:dyDescent="0.25">
      <c r="A784"/>
      <c r="B784"/>
      <c r="C784"/>
      <c r="D784"/>
      <c r="E784"/>
      <c r="F784"/>
      <c r="G784"/>
      <c r="H784"/>
      <c r="I784"/>
      <c r="J784"/>
      <c r="K784"/>
      <c r="L784"/>
      <c r="M784"/>
      <c r="N784"/>
      <c r="O784"/>
      <c r="P784"/>
      <c r="Q784"/>
      <c r="R784"/>
      <c r="S784"/>
      <c r="T784"/>
      <c r="U784"/>
      <c r="V784"/>
      <c r="W784"/>
      <c r="X784"/>
      <c r="Y784"/>
      <c r="Z784"/>
      <c r="AA784"/>
      <c r="AB784"/>
      <c r="AC784"/>
      <c r="AD784"/>
      <c r="AE784"/>
      <c r="AF784"/>
    </row>
    <row r="785" spans="1:32" s="6" customFormat="1" ht="12.75" customHeight="1" x14ac:dyDescent="0.25">
      <c r="A785"/>
      <c r="B785"/>
      <c r="C785"/>
      <c r="D785"/>
      <c r="E785"/>
      <c r="F785"/>
      <c r="G785"/>
      <c r="H785"/>
      <c r="I785"/>
      <c r="J785"/>
      <c r="K785"/>
      <c r="L785"/>
      <c r="M785"/>
      <c r="N785"/>
      <c r="O785"/>
      <c r="P785"/>
      <c r="Q785"/>
      <c r="R785"/>
      <c r="S785"/>
      <c r="T785"/>
      <c r="U785"/>
      <c r="V785"/>
      <c r="W785"/>
      <c r="X785"/>
      <c r="Y785"/>
      <c r="Z785"/>
      <c r="AA785"/>
      <c r="AB785"/>
      <c r="AC785"/>
      <c r="AD785"/>
      <c r="AE785"/>
      <c r="AF785"/>
    </row>
    <row r="786" spans="1:32" s="6" customFormat="1" ht="12.75" customHeight="1" x14ac:dyDescent="0.25">
      <c r="A786"/>
      <c r="B786"/>
      <c r="C786"/>
      <c r="D786"/>
      <c r="E786"/>
      <c r="F786"/>
      <c r="G786"/>
      <c r="H786"/>
      <c r="I786"/>
      <c r="J786"/>
      <c r="K786"/>
      <c r="L786"/>
      <c r="M786"/>
      <c r="N786"/>
      <c r="O786"/>
      <c r="P786"/>
      <c r="Q786"/>
      <c r="R786"/>
      <c r="S786"/>
      <c r="T786"/>
      <c r="U786"/>
      <c r="V786"/>
      <c r="W786"/>
      <c r="X786"/>
      <c r="Y786"/>
      <c r="Z786"/>
      <c r="AA786"/>
      <c r="AB786"/>
      <c r="AC786"/>
      <c r="AD786"/>
      <c r="AE786"/>
      <c r="AF786"/>
    </row>
    <row r="787" spans="1:32" s="6" customFormat="1" ht="12.75" customHeight="1" x14ac:dyDescent="0.25">
      <c r="A787"/>
      <c r="B787"/>
      <c r="C787"/>
      <c r="D787"/>
      <c r="E787"/>
      <c r="F787"/>
      <c r="G787"/>
      <c r="H787"/>
      <c r="I787"/>
      <c r="J787"/>
      <c r="K787"/>
      <c r="L787"/>
      <c r="M787"/>
      <c r="N787"/>
      <c r="O787"/>
      <c r="P787"/>
      <c r="Q787"/>
      <c r="R787"/>
      <c r="S787"/>
      <c r="T787"/>
      <c r="U787"/>
      <c r="V787"/>
      <c r="W787"/>
      <c r="X787"/>
      <c r="Y787"/>
      <c r="Z787"/>
      <c r="AA787"/>
      <c r="AB787"/>
      <c r="AC787"/>
      <c r="AD787"/>
      <c r="AE787"/>
      <c r="AF787"/>
    </row>
    <row r="788" spans="1:32" s="6" customFormat="1" ht="12.75" customHeight="1" x14ac:dyDescent="0.25">
      <c r="A788"/>
      <c r="B788"/>
      <c r="C788"/>
      <c r="D788"/>
      <c r="E788"/>
      <c r="F788"/>
      <c r="G788"/>
      <c r="H788"/>
      <c r="I788"/>
      <c r="J788"/>
      <c r="K788"/>
      <c r="L788"/>
      <c r="M788"/>
      <c r="N788"/>
      <c r="O788"/>
      <c r="P788"/>
      <c r="Q788"/>
      <c r="R788"/>
      <c r="S788"/>
      <c r="T788"/>
      <c r="U788"/>
      <c r="V788"/>
      <c r="W788"/>
      <c r="X788"/>
      <c r="Y788"/>
      <c r="Z788"/>
      <c r="AA788"/>
      <c r="AB788"/>
      <c r="AC788"/>
      <c r="AD788"/>
      <c r="AE788"/>
      <c r="AF788"/>
    </row>
    <row r="789" spans="1:32" s="6" customFormat="1" ht="12.75" customHeight="1" x14ac:dyDescent="0.25">
      <c r="A789"/>
      <c r="B789"/>
      <c r="C789"/>
      <c r="D789"/>
      <c r="E789"/>
      <c r="F789"/>
      <c r="G789"/>
      <c r="H789"/>
      <c r="I789"/>
      <c r="J789"/>
      <c r="K789"/>
      <c r="L789"/>
      <c r="M789"/>
      <c r="N789"/>
      <c r="O789"/>
      <c r="P789"/>
      <c r="Q789"/>
      <c r="R789"/>
      <c r="S789"/>
      <c r="T789"/>
      <c r="U789"/>
      <c r="V789"/>
      <c r="W789"/>
      <c r="X789"/>
      <c r="Y789"/>
      <c r="Z789"/>
      <c r="AA789"/>
      <c r="AB789"/>
      <c r="AC789"/>
      <c r="AD789"/>
      <c r="AE789"/>
      <c r="AF789"/>
    </row>
    <row r="790" spans="1:32" s="6" customFormat="1" ht="12.75" customHeight="1" x14ac:dyDescent="0.25">
      <c r="A790"/>
      <c r="B790"/>
      <c r="C790"/>
      <c r="D790"/>
      <c r="E790"/>
      <c r="F790"/>
      <c r="G790"/>
      <c r="H790"/>
      <c r="I790"/>
      <c r="J790"/>
      <c r="K790"/>
      <c r="L790"/>
      <c r="M790"/>
      <c r="N790"/>
      <c r="O790"/>
      <c r="P790"/>
      <c r="Q790"/>
      <c r="R790"/>
      <c r="S790"/>
      <c r="T790"/>
      <c r="U790"/>
      <c r="V790"/>
      <c r="W790"/>
      <c r="X790"/>
      <c r="Y790"/>
      <c r="Z790"/>
      <c r="AA790"/>
      <c r="AB790"/>
      <c r="AC790"/>
      <c r="AD790"/>
      <c r="AE790"/>
      <c r="AF790"/>
    </row>
    <row r="791" spans="1:32" s="6" customFormat="1" ht="12.75" customHeight="1" x14ac:dyDescent="0.25">
      <c r="A791"/>
      <c r="B791"/>
      <c r="C791"/>
      <c r="D791"/>
      <c r="E791"/>
      <c r="F791"/>
      <c r="G791"/>
      <c r="H791"/>
      <c r="I791"/>
      <c r="J791"/>
      <c r="K791"/>
      <c r="L791"/>
      <c r="M791"/>
      <c r="N791"/>
      <c r="O791"/>
      <c r="P791"/>
      <c r="Q791"/>
      <c r="R791"/>
      <c r="S791"/>
      <c r="T791"/>
      <c r="U791"/>
      <c r="V791"/>
      <c r="W791"/>
      <c r="X791"/>
      <c r="Y791"/>
      <c r="Z791"/>
      <c r="AA791"/>
      <c r="AB791"/>
      <c r="AC791"/>
      <c r="AD791"/>
      <c r="AE791"/>
      <c r="AF791"/>
    </row>
    <row r="792" spans="1:32" s="6" customFormat="1" ht="12.75" customHeight="1" x14ac:dyDescent="0.25">
      <c r="A792"/>
      <c r="B792"/>
      <c r="C792"/>
      <c r="D792"/>
      <c r="E792"/>
      <c r="F792"/>
      <c r="G792"/>
      <c r="H792"/>
      <c r="I792"/>
      <c r="J792"/>
      <c r="K792"/>
      <c r="L792"/>
      <c r="M792"/>
      <c r="N792"/>
      <c r="O792"/>
      <c r="P792"/>
      <c r="Q792"/>
      <c r="R792"/>
      <c r="S792"/>
      <c r="T792"/>
      <c r="U792"/>
      <c r="V792"/>
      <c r="W792"/>
      <c r="X792"/>
      <c r="Y792"/>
      <c r="Z792"/>
      <c r="AA792"/>
      <c r="AB792"/>
      <c r="AC792"/>
      <c r="AD792"/>
      <c r="AE792"/>
      <c r="AF792"/>
    </row>
    <row r="793" spans="1:32" s="6" customFormat="1" ht="12.75" customHeight="1" x14ac:dyDescent="0.25">
      <c r="A793"/>
      <c r="B793"/>
      <c r="C793"/>
      <c r="D793"/>
      <c r="E793"/>
      <c r="F793"/>
      <c r="G793"/>
      <c r="H793"/>
      <c r="I793"/>
      <c r="J793"/>
      <c r="K793"/>
      <c r="L793"/>
      <c r="M793"/>
      <c r="N793"/>
      <c r="O793"/>
      <c r="P793"/>
      <c r="Q793"/>
      <c r="R793"/>
      <c r="S793"/>
      <c r="T793"/>
      <c r="U793"/>
      <c r="V793"/>
      <c r="W793"/>
      <c r="X793"/>
      <c r="Y793"/>
      <c r="Z793"/>
      <c r="AA793"/>
      <c r="AB793"/>
      <c r="AC793"/>
      <c r="AD793"/>
      <c r="AE793"/>
      <c r="AF793"/>
    </row>
    <row r="794" spans="1:32" s="6" customFormat="1" ht="12.75" customHeight="1" x14ac:dyDescent="0.25">
      <c r="A794"/>
      <c r="B794"/>
      <c r="C794"/>
      <c r="D794"/>
      <c r="E794"/>
      <c r="F794"/>
      <c r="G794"/>
      <c r="H794"/>
      <c r="I794"/>
      <c r="J794"/>
      <c r="K794"/>
      <c r="L794"/>
      <c r="M794"/>
      <c r="N794"/>
      <c r="O794"/>
      <c r="P794"/>
      <c r="Q794"/>
      <c r="R794"/>
      <c r="S794"/>
      <c r="T794"/>
      <c r="U794"/>
      <c r="V794"/>
      <c r="W794"/>
      <c r="X794"/>
      <c r="Y794"/>
      <c r="Z794"/>
      <c r="AA794"/>
      <c r="AB794"/>
      <c r="AC794"/>
      <c r="AD794"/>
      <c r="AE794"/>
      <c r="AF794"/>
    </row>
    <row r="795" spans="1:32" s="6" customFormat="1" ht="12.75" customHeight="1" x14ac:dyDescent="0.25">
      <c r="A795"/>
      <c r="B795"/>
      <c r="C795"/>
      <c r="D795"/>
      <c r="E795"/>
      <c r="F795"/>
      <c r="G795"/>
      <c r="H795"/>
      <c r="I795"/>
      <c r="J795"/>
      <c r="K795"/>
      <c r="L795"/>
      <c r="M795"/>
      <c r="N795"/>
      <c r="O795"/>
      <c r="P795"/>
      <c r="Q795"/>
      <c r="R795"/>
      <c r="S795"/>
      <c r="T795"/>
      <c r="U795"/>
      <c r="V795"/>
      <c r="W795"/>
      <c r="X795"/>
      <c r="Y795"/>
      <c r="Z795"/>
      <c r="AA795"/>
      <c r="AB795"/>
      <c r="AC795"/>
      <c r="AD795"/>
      <c r="AE795"/>
      <c r="AF795"/>
    </row>
    <row r="796" spans="1:32" s="6" customFormat="1" ht="12.75" customHeight="1" x14ac:dyDescent="0.25">
      <c r="A796"/>
      <c r="B796"/>
      <c r="C796"/>
      <c r="D796"/>
      <c r="E796"/>
      <c r="F796"/>
      <c r="G796"/>
      <c r="H796"/>
      <c r="I796"/>
      <c r="J796"/>
      <c r="K796"/>
      <c r="L796"/>
      <c r="M796"/>
      <c r="N796"/>
      <c r="O796"/>
      <c r="P796"/>
      <c r="Q796"/>
      <c r="R796"/>
      <c r="S796"/>
      <c r="T796"/>
      <c r="U796"/>
      <c r="V796"/>
      <c r="W796"/>
      <c r="X796"/>
      <c r="Y796"/>
      <c r="Z796"/>
      <c r="AA796"/>
      <c r="AB796"/>
      <c r="AC796"/>
      <c r="AD796"/>
      <c r="AE796"/>
      <c r="AF796"/>
    </row>
    <row r="797" spans="1:32" s="6" customFormat="1" ht="12.75" customHeight="1" x14ac:dyDescent="0.25">
      <c r="A797"/>
      <c r="B797"/>
      <c r="C797"/>
      <c r="D797"/>
      <c r="E797"/>
      <c r="F797"/>
      <c r="G797"/>
      <c r="H797"/>
      <c r="I797"/>
      <c r="J797"/>
      <c r="K797"/>
      <c r="L797"/>
      <c r="M797"/>
      <c r="N797"/>
      <c r="O797"/>
      <c r="P797"/>
      <c r="Q797"/>
      <c r="R797"/>
      <c r="S797"/>
      <c r="T797"/>
      <c r="U797"/>
      <c r="V797"/>
      <c r="W797"/>
      <c r="X797"/>
      <c r="Y797"/>
      <c r="Z797"/>
      <c r="AA797"/>
      <c r="AB797"/>
      <c r="AC797"/>
      <c r="AD797"/>
      <c r="AE797"/>
      <c r="AF797"/>
    </row>
    <row r="798" spans="1:32" s="6" customFormat="1" ht="12.75" customHeight="1" x14ac:dyDescent="0.25">
      <c r="A798"/>
      <c r="B798"/>
      <c r="C798"/>
      <c r="D798"/>
      <c r="E798"/>
      <c r="F798"/>
      <c r="G798"/>
      <c r="H798"/>
      <c r="I798"/>
      <c r="J798"/>
      <c r="K798"/>
      <c r="L798"/>
      <c r="M798"/>
      <c r="N798"/>
      <c r="O798"/>
      <c r="P798"/>
      <c r="Q798"/>
      <c r="R798"/>
      <c r="S798"/>
      <c r="T798"/>
      <c r="U798"/>
      <c r="V798"/>
      <c r="W798"/>
      <c r="X798"/>
      <c r="Y798"/>
      <c r="Z798"/>
      <c r="AA798"/>
      <c r="AB798"/>
      <c r="AC798"/>
      <c r="AD798"/>
      <c r="AE798"/>
      <c r="AF798"/>
    </row>
    <row r="799" spans="1:32" s="6" customFormat="1" ht="12.75" customHeight="1" x14ac:dyDescent="0.25">
      <c r="A799"/>
      <c r="B799"/>
      <c r="C799"/>
      <c r="D799"/>
      <c r="E799"/>
      <c r="F799"/>
      <c r="G799"/>
      <c r="H799"/>
      <c r="I799"/>
      <c r="J799"/>
      <c r="K799"/>
      <c r="L799"/>
      <c r="M799"/>
      <c r="N799"/>
      <c r="O799"/>
      <c r="P799"/>
      <c r="Q799"/>
      <c r="R799"/>
      <c r="S799"/>
      <c r="T799"/>
      <c r="U799"/>
      <c r="V799"/>
      <c r="W799"/>
      <c r="X799"/>
      <c r="Y799"/>
      <c r="Z799"/>
      <c r="AA799"/>
      <c r="AB799"/>
      <c r="AC799"/>
      <c r="AD799"/>
      <c r="AE799"/>
      <c r="AF799"/>
    </row>
    <row r="800" spans="1:32" s="6" customFormat="1" ht="12.75" customHeight="1" x14ac:dyDescent="0.25">
      <c r="A800"/>
      <c r="B800"/>
      <c r="C800"/>
      <c r="D800"/>
      <c r="E800"/>
      <c r="F800"/>
      <c r="G800"/>
      <c r="H800"/>
      <c r="I800"/>
      <c r="J800"/>
      <c r="K800"/>
      <c r="L800"/>
      <c r="M800"/>
      <c r="N800"/>
      <c r="O800"/>
      <c r="P800"/>
      <c r="Q800"/>
      <c r="R800"/>
      <c r="S800"/>
      <c r="T800"/>
      <c r="U800"/>
      <c r="V800"/>
      <c r="W800"/>
      <c r="X800"/>
      <c r="Y800"/>
      <c r="Z800"/>
      <c r="AA800"/>
      <c r="AB800"/>
      <c r="AC800"/>
      <c r="AD800"/>
      <c r="AE800"/>
      <c r="AF800"/>
    </row>
    <row r="801" spans="1:32" s="6" customFormat="1" ht="12.75" customHeight="1" x14ac:dyDescent="0.25">
      <c r="A801"/>
      <c r="B801"/>
      <c r="C801"/>
      <c r="D801"/>
      <c r="E801"/>
      <c r="F801"/>
      <c r="G801"/>
      <c r="H801"/>
      <c r="I801"/>
      <c r="J801"/>
      <c r="K801"/>
      <c r="L801"/>
      <c r="M801"/>
      <c r="N801"/>
      <c r="O801"/>
      <c r="P801"/>
      <c r="Q801"/>
      <c r="R801"/>
      <c r="S801"/>
      <c r="T801"/>
      <c r="U801"/>
      <c r="V801"/>
      <c r="W801"/>
      <c r="X801"/>
      <c r="Y801"/>
      <c r="Z801"/>
      <c r="AA801"/>
      <c r="AB801"/>
      <c r="AC801"/>
      <c r="AD801"/>
      <c r="AE801"/>
      <c r="AF801"/>
    </row>
    <row r="802" spans="1:32" s="6" customFormat="1" ht="12.75" customHeight="1" x14ac:dyDescent="0.25">
      <c r="A802"/>
      <c r="B802"/>
      <c r="C802"/>
      <c r="D802"/>
      <c r="E802"/>
      <c r="F802"/>
      <c r="G802"/>
      <c r="H802"/>
      <c r="I802"/>
      <c r="J802"/>
      <c r="K802"/>
      <c r="L802"/>
      <c r="M802"/>
      <c r="N802"/>
      <c r="O802"/>
      <c r="P802"/>
      <c r="Q802"/>
      <c r="R802"/>
      <c r="S802"/>
      <c r="T802"/>
      <c r="U802"/>
      <c r="V802"/>
      <c r="W802"/>
      <c r="X802"/>
      <c r="Y802"/>
      <c r="Z802"/>
      <c r="AA802"/>
      <c r="AB802"/>
      <c r="AC802"/>
      <c r="AD802"/>
      <c r="AE802"/>
      <c r="AF802"/>
    </row>
    <row r="803" spans="1:32" s="6" customFormat="1" ht="12.75" customHeight="1" x14ac:dyDescent="0.25">
      <c r="A803"/>
      <c r="B803"/>
      <c r="C803"/>
      <c r="D803"/>
      <c r="E803"/>
      <c r="F803"/>
      <c r="G803"/>
      <c r="H803"/>
      <c r="I803"/>
      <c r="J803"/>
      <c r="K803"/>
      <c r="L803"/>
      <c r="M803"/>
      <c r="N803"/>
      <c r="O803"/>
      <c r="P803"/>
      <c r="Q803"/>
      <c r="R803"/>
      <c r="S803"/>
      <c r="T803"/>
      <c r="U803"/>
      <c r="V803"/>
      <c r="W803"/>
      <c r="X803"/>
      <c r="Y803"/>
      <c r="Z803"/>
      <c r="AA803"/>
      <c r="AB803"/>
      <c r="AC803"/>
      <c r="AD803"/>
      <c r="AE803"/>
      <c r="AF803"/>
    </row>
    <row r="804" spans="1:32" s="6" customFormat="1" ht="12.75" customHeight="1" x14ac:dyDescent="0.25">
      <c r="A804"/>
      <c r="B804"/>
      <c r="C804"/>
      <c r="D804"/>
      <c r="E804"/>
      <c r="F804"/>
      <c r="G804"/>
      <c r="H804"/>
      <c r="I804"/>
      <c r="J804"/>
      <c r="K804"/>
      <c r="L804"/>
      <c r="M804"/>
      <c r="N804"/>
      <c r="O804"/>
      <c r="P804"/>
      <c r="Q804"/>
      <c r="R804"/>
      <c r="S804"/>
      <c r="T804"/>
      <c r="U804"/>
      <c r="V804"/>
      <c r="W804"/>
      <c r="X804"/>
      <c r="Y804"/>
      <c r="Z804"/>
      <c r="AA804"/>
      <c r="AB804"/>
      <c r="AC804"/>
      <c r="AD804"/>
      <c r="AE804"/>
      <c r="AF804"/>
    </row>
    <row r="805" spans="1:32" s="6" customFormat="1" ht="12.75" customHeight="1" x14ac:dyDescent="0.25">
      <c r="A805"/>
      <c r="B805"/>
      <c r="C805"/>
      <c r="D805"/>
      <c r="E805"/>
      <c r="F805"/>
      <c r="G805"/>
      <c r="H805"/>
      <c r="I805"/>
      <c r="J805"/>
      <c r="K805"/>
      <c r="L805"/>
      <c r="M805"/>
      <c r="N805"/>
      <c r="O805"/>
      <c r="P805"/>
      <c r="Q805"/>
      <c r="R805"/>
      <c r="S805"/>
      <c r="T805"/>
      <c r="U805"/>
      <c r="V805"/>
      <c r="W805"/>
      <c r="X805"/>
      <c r="Y805"/>
      <c r="Z805"/>
      <c r="AA805"/>
      <c r="AB805"/>
      <c r="AC805"/>
      <c r="AD805"/>
      <c r="AE805"/>
      <c r="AF805"/>
    </row>
    <row r="806" spans="1:32" s="6" customFormat="1" ht="12.75" customHeight="1" x14ac:dyDescent="0.25">
      <c r="A806"/>
      <c r="B806"/>
      <c r="C806"/>
      <c r="D806"/>
      <c r="E806"/>
      <c r="F806"/>
      <c r="G806"/>
      <c r="H806"/>
      <c r="I806"/>
      <c r="J806"/>
      <c r="K806"/>
      <c r="L806"/>
      <c r="M806"/>
      <c r="N806"/>
      <c r="O806"/>
      <c r="P806"/>
      <c r="Q806"/>
      <c r="R806"/>
      <c r="S806"/>
      <c r="T806"/>
      <c r="U806"/>
      <c r="V806"/>
      <c r="W806"/>
      <c r="X806"/>
      <c r="Y806"/>
      <c r="Z806"/>
      <c r="AA806"/>
      <c r="AB806"/>
      <c r="AC806"/>
      <c r="AD806"/>
      <c r="AE806"/>
      <c r="AF806"/>
    </row>
    <row r="807" spans="1:32" s="6" customFormat="1" ht="12.75" customHeight="1" x14ac:dyDescent="0.25">
      <c r="A807"/>
      <c r="B807"/>
      <c r="C807"/>
      <c r="D807"/>
      <c r="E807"/>
      <c r="F807"/>
      <c r="G807"/>
      <c r="H807"/>
      <c r="I807"/>
      <c r="J807"/>
      <c r="K807"/>
      <c r="L807"/>
      <c r="M807"/>
      <c r="N807"/>
      <c r="O807"/>
      <c r="P807"/>
      <c r="Q807"/>
      <c r="R807"/>
      <c r="S807"/>
      <c r="T807"/>
      <c r="U807"/>
      <c r="V807"/>
      <c r="W807"/>
      <c r="X807"/>
      <c r="Y807"/>
      <c r="Z807"/>
      <c r="AA807"/>
      <c r="AB807"/>
      <c r="AC807"/>
      <c r="AD807"/>
      <c r="AE807"/>
      <c r="AF807"/>
    </row>
    <row r="808" spans="1:32" s="6" customFormat="1" ht="12.75" customHeight="1" x14ac:dyDescent="0.25">
      <c r="A808"/>
      <c r="B808"/>
      <c r="C808"/>
      <c r="D808"/>
      <c r="E808"/>
      <c r="F808"/>
      <c r="G808"/>
      <c r="H808"/>
      <c r="I808"/>
      <c r="J808"/>
      <c r="K808"/>
      <c r="L808"/>
      <c r="M808"/>
      <c r="N808"/>
      <c r="O808"/>
      <c r="P808"/>
      <c r="Q808"/>
      <c r="R808"/>
      <c r="S808"/>
      <c r="T808"/>
      <c r="U808"/>
      <c r="V808"/>
      <c r="W808"/>
      <c r="X808"/>
      <c r="Y808"/>
      <c r="Z808"/>
      <c r="AA808"/>
      <c r="AB808"/>
      <c r="AC808"/>
      <c r="AD808"/>
      <c r="AE808"/>
      <c r="AF808"/>
    </row>
    <row r="809" spans="1:32" s="6" customFormat="1" ht="12.75" customHeight="1" x14ac:dyDescent="0.25">
      <c r="A809"/>
      <c r="B809"/>
      <c r="C809"/>
      <c r="D809"/>
      <c r="E809"/>
      <c r="F809"/>
      <c r="G809"/>
      <c r="H809"/>
      <c r="I809"/>
      <c r="J809"/>
      <c r="K809"/>
      <c r="L809"/>
      <c r="M809"/>
      <c r="N809"/>
      <c r="O809"/>
      <c r="P809"/>
      <c r="Q809"/>
      <c r="R809"/>
      <c r="S809"/>
      <c r="T809"/>
      <c r="U809"/>
      <c r="V809"/>
      <c r="W809"/>
      <c r="X809"/>
      <c r="Y809"/>
      <c r="Z809"/>
      <c r="AA809"/>
      <c r="AB809"/>
      <c r="AC809"/>
      <c r="AD809"/>
      <c r="AE809"/>
      <c r="AF809"/>
    </row>
    <row r="810" spans="1:32" s="6" customFormat="1" ht="12.75" customHeight="1" x14ac:dyDescent="0.25">
      <c r="A810"/>
      <c r="B810"/>
      <c r="C810"/>
      <c r="D810"/>
      <c r="E810"/>
      <c r="F810"/>
      <c r="G810"/>
      <c r="H810"/>
      <c r="I810"/>
      <c r="J810"/>
      <c r="K810"/>
      <c r="L810"/>
      <c r="M810"/>
      <c r="N810"/>
      <c r="O810"/>
      <c r="P810"/>
      <c r="Q810"/>
      <c r="R810"/>
      <c r="S810"/>
      <c r="T810"/>
      <c r="U810"/>
      <c r="V810"/>
      <c r="W810"/>
      <c r="X810"/>
      <c r="Y810"/>
      <c r="Z810"/>
      <c r="AA810"/>
      <c r="AB810"/>
      <c r="AC810"/>
      <c r="AD810"/>
      <c r="AE810"/>
      <c r="AF810"/>
    </row>
    <row r="811" spans="1:32" s="6" customFormat="1" ht="12.75" customHeight="1" x14ac:dyDescent="0.25">
      <c r="A811"/>
      <c r="B811"/>
      <c r="C811"/>
      <c r="D811"/>
      <c r="E811"/>
      <c r="F811"/>
      <c r="G811"/>
      <c r="H811"/>
      <c r="I811"/>
      <c r="J811"/>
      <c r="K811"/>
      <c r="L811"/>
      <c r="M811"/>
      <c r="N811"/>
      <c r="O811"/>
      <c r="P811"/>
      <c r="Q811"/>
      <c r="R811"/>
      <c r="S811"/>
      <c r="T811"/>
      <c r="U811"/>
      <c r="V811"/>
      <c r="W811"/>
      <c r="X811"/>
      <c r="Y811"/>
      <c r="Z811"/>
      <c r="AA811"/>
      <c r="AB811"/>
      <c r="AC811"/>
      <c r="AD811"/>
      <c r="AE811"/>
      <c r="AF811"/>
    </row>
    <row r="812" spans="1:32" s="6" customFormat="1" ht="12.75" customHeight="1" x14ac:dyDescent="0.25">
      <c r="A812"/>
      <c r="B812"/>
      <c r="C812"/>
      <c r="D812"/>
      <c r="E812"/>
      <c r="F812"/>
      <c r="G812"/>
      <c r="H812"/>
      <c r="I812"/>
      <c r="J812"/>
      <c r="K812"/>
      <c r="L812"/>
      <c r="M812"/>
      <c r="N812"/>
      <c r="O812"/>
      <c r="P812"/>
      <c r="Q812"/>
      <c r="R812"/>
      <c r="S812"/>
      <c r="T812"/>
      <c r="U812"/>
      <c r="V812"/>
      <c r="W812"/>
      <c r="X812"/>
      <c r="Y812"/>
      <c r="Z812"/>
      <c r="AA812"/>
      <c r="AB812"/>
      <c r="AC812"/>
      <c r="AD812"/>
      <c r="AE812"/>
      <c r="AF812"/>
    </row>
    <row r="813" spans="1:32" s="6" customFormat="1" ht="12.75" customHeight="1" x14ac:dyDescent="0.25">
      <c r="A813"/>
      <c r="B813"/>
      <c r="C813"/>
      <c r="D813"/>
      <c r="E813"/>
      <c r="F813"/>
      <c r="G813"/>
      <c r="H813"/>
      <c r="I813"/>
      <c r="J813"/>
      <c r="K813"/>
      <c r="L813"/>
      <c r="M813"/>
      <c r="N813"/>
      <c r="O813"/>
      <c r="P813"/>
      <c r="Q813"/>
      <c r="R813"/>
      <c r="S813"/>
      <c r="T813"/>
      <c r="U813"/>
      <c r="V813"/>
      <c r="W813"/>
      <c r="X813"/>
      <c r="Y813"/>
      <c r="Z813"/>
      <c r="AA813"/>
      <c r="AB813"/>
      <c r="AC813"/>
      <c r="AD813"/>
      <c r="AE813"/>
      <c r="AF813"/>
    </row>
    <row r="814" spans="1:32" s="6" customFormat="1" ht="12.75" customHeight="1" x14ac:dyDescent="0.25">
      <c r="A814"/>
      <c r="B814"/>
      <c r="C814"/>
      <c r="D814"/>
      <c r="E814"/>
      <c r="F814"/>
      <c r="G814"/>
      <c r="H814"/>
      <c r="I814"/>
      <c r="J814"/>
      <c r="K814"/>
      <c r="L814"/>
      <c r="M814"/>
      <c r="N814"/>
      <c r="O814"/>
      <c r="P814"/>
      <c r="Q814"/>
      <c r="R814"/>
      <c r="S814"/>
      <c r="T814"/>
      <c r="U814"/>
      <c r="V814"/>
      <c r="W814"/>
      <c r="X814"/>
      <c r="Y814"/>
      <c r="Z814"/>
      <c r="AA814"/>
      <c r="AB814"/>
      <c r="AC814"/>
      <c r="AD814"/>
      <c r="AE814"/>
      <c r="AF814"/>
    </row>
    <row r="815" spans="1:32" s="6" customFormat="1" ht="12.75" customHeight="1" x14ac:dyDescent="0.25">
      <c r="A815"/>
      <c r="B815"/>
      <c r="C815"/>
      <c r="D815"/>
      <c r="E815"/>
      <c r="F815"/>
      <c r="G815"/>
      <c r="H815"/>
      <c r="I815"/>
      <c r="J815"/>
      <c r="K815"/>
      <c r="L815"/>
      <c r="M815"/>
      <c r="N815"/>
      <c r="O815"/>
      <c r="P815"/>
      <c r="Q815"/>
      <c r="R815"/>
      <c r="S815"/>
      <c r="T815"/>
      <c r="U815"/>
      <c r="V815"/>
      <c r="W815"/>
      <c r="X815"/>
      <c r="Y815"/>
      <c r="Z815"/>
      <c r="AA815"/>
      <c r="AB815"/>
      <c r="AC815"/>
      <c r="AD815"/>
      <c r="AE815"/>
      <c r="AF815"/>
    </row>
    <row r="816" spans="1:32" s="6" customFormat="1" ht="12.75" customHeight="1" x14ac:dyDescent="0.25">
      <c r="A816"/>
      <c r="B816"/>
      <c r="C816"/>
      <c r="D816"/>
      <c r="E816"/>
      <c r="F816"/>
      <c r="G816"/>
      <c r="H816"/>
      <c r="I816"/>
      <c r="J816"/>
      <c r="K816"/>
      <c r="L816"/>
      <c r="M816"/>
      <c r="N816"/>
      <c r="O816"/>
      <c r="P816"/>
      <c r="Q816"/>
      <c r="R816"/>
      <c r="S816"/>
      <c r="T816"/>
      <c r="U816"/>
      <c r="V816"/>
      <c r="W816"/>
      <c r="X816"/>
      <c r="Y816"/>
      <c r="Z816"/>
      <c r="AA816"/>
      <c r="AB816"/>
      <c r="AC816"/>
      <c r="AD816"/>
      <c r="AE816"/>
      <c r="AF816"/>
    </row>
    <row r="817" spans="1:32" s="6" customFormat="1" ht="12.75" customHeight="1" x14ac:dyDescent="0.25">
      <c r="A817"/>
      <c r="B817"/>
      <c r="C817"/>
      <c r="D817"/>
      <c r="E817"/>
      <c r="F817"/>
      <c r="G817"/>
      <c r="H817"/>
      <c r="I817"/>
      <c r="J817"/>
      <c r="K817"/>
      <c r="L817"/>
      <c r="M817"/>
      <c r="N817"/>
      <c r="O817"/>
      <c r="P817"/>
      <c r="Q817"/>
      <c r="R817"/>
      <c r="S817"/>
      <c r="T817"/>
      <c r="U817"/>
      <c r="V817"/>
      <c r="W817"/>
      <c r="X817"/>
      <c r="Y817"/>
      <c r="Z817"/>
      <c r="AA817"/>
      <c r="AB817"/>
      <c r="AC817"/>
      <c r="AD817"/>
      <c r="AE817"/>
      <c r="AF817"/>
    </row>
    <row r="818" spans="1:32" s="6" customFormat="1" ht="12.75" customHeight="1" x14ac:dyDescent="0.25">
      <c r="A818"/>
      <c r="B818"/>
      <c r="C818"/>
      <c r="D818"/>
      <c r="E818"/>
      <c r="F818"/>
      <c r="G818"/>
      <c r="H818"/>
      <c r="I818"/>
      <c r="J818"/>
      <c r="K818"/>
      <c r="L818"/>
      <c r="M818"/>
      <c r="N818"/>
      <c r="O818"/>
      <c r="P818"/>
      <c r="Q818"/>
      <c r="R818"/>
      <c r="S818"/>
      <c r="T818"/>
      <c r="U818"/>
      <c r="V818"/>
      <c r="W818"/>
      <c r="X818"/>
      <c r="Y818"/>
      <c r="Z818"/>
      <c r="AA818"/>
      <c r="AB818"/>
      <c r="AC818"/>
      <c r="AD818"/>
      <c r="AE818"/>
      <c r="AF818"/>
    </row>
    <row r="819" spans="1:32" s="6" customFormat="1" ht="12.75" customHeight="1" x14ac:dyDescent="0.25">
      <c r="A819"/>
      <c r="B819"/>
      <c r="C819"/>
      <c r="D819"/>
      <c r="E819"/>
      <c r="F819"/>
      <c r="G819"/>
      <c r="H819"/>
      <c r="I819"/>
      <c r="J819"/>
      <c r="K819"/>
      <c r="L819"/>
      <c r="M819"/>
      <c r="N819"/>
      <c r="O819"/>
      <c r="P819"/>
      <c r="Q819"/>
      <c r="R819"/>
      <c r="S819"/>
      <c r="T819"/>
      <c r="U819"/>
      <c r="V819"/>
      <c r="W819"/>
      <c r="X819"/>
      <c r="Y819"/>
      <c r="Z819"/>
      <c r="AA819"/>
      <c r="AB819"/>
      <c r="AC819"/>
      <c r="AD819"/>
      <c r="AE819"/>
      <c r="AF819"/>
    </row>
    <row r="820" spans="1:32" s="6" customFormat="1" ht="12.75" customHeight="1" x14ac:dyDescent="0.25">
      <c r="A820"/>
      <c r="B820"/>
      <c r="C820"/>
      <c r="D820"/>
      <c r="E820"/>
      <c r="F820"/>
      <c r="G820"/>
      <c r="H820"/>
      <c r="I820"/>
      <c r="J820"/>
      <c r="K820"/>
      <c r="L820"/>
      <c r="M820"/>
      <c r="N820"/>
      <c r="O820"/>
      <c r="P820"/>
      <c r="Q820"/>
      <c r="R820"/>
      <c r="S820"/>
      <c r="T820"/>
      <c r="U820"/>
      <c r="V820"/>
      <c r="W820"/>
      <c r="X820"/>
      <c r="Y820"/>
      <c r="Z820"/>
      <c r="AA820"/>
      <c r="AB820"/>
      <c r="AC820"/>
      <c r="AD820"/>
      <c r="AE820"/>
      <c r="AF820"/>
    </row>
    <row r="821" spans="1:32" s="6" customFormat="1" ht="12.75" customHeight="1" x14ac:dyDescent="0.25">
      <c r="A821"/>
      <c r="B821"/>
      <c r="C821"/>
      <c r="D821"/>
      <c r="E821"/>
      <c r="F821"/>
      <c r="G821"/>
      <c r="H821"/>
      <c r="I821"/>
      <c r="J821"/>
      <c r="K821"/>
      <c r="L821"/>
      <c r="M821"/>
      <c r="N821"/>
      <c r="O821"/>
      <c r="P821"/>
      <c r="Q821"/>
      <c r="R821"/>
      <c r="S821"/>
      <c r="T821"/>
      <c r="U821"/>
      <c r="V821"/>
      <c r="W821"/>
      <c r="X821"/>
      <c r="Y821"/>
      <c r="Z821"/>
      <c r="AA821"/>
      <c r="AB821"/>
      <c r="AC821"/>
      <c r="AD821"/>
      <c r="AE821"/>
      <c r="AF821"/>
    </row>
    <row r="822" spans="1:32" s="6" customFormat="1" ht="12.75" customHeight="1" x14ac:dyDescent="0.25">
      <c r="A822"/>
      <c r="B822"/>
      <c r="C822"/>
      <c r="D822"/>
      <c r="E822"/>
      <c r="F822"/>
      <c r="G822"/>
      <c r="H822"/>
      <c r="I822"/>
      <c r="J822"/>
      <c r="K822"/>
      <c r="L822"/>
      <c r="M822"/>
      <c r="N822"/>
      <c r="O822"/>
      <c r="P822"/>
      <c r="Q822"/>
      <c r="R822"/>
      <c r="S822"/>
      <c r="T822"/>
      <c r="U822"/>
      <c r="V822"/>
      <c r="W822"/>
      <c r="X822"/>
      <c r="Y822"/>
      <c r="Z822"/>
      <c r="AA822"/>
      <c r="AB822"/>
      <c r="AC822"/>
      <c r="AD822"/>
      <c r="AE822"/>
      <c r="AF822"/>
    </row>
    <row r="823" spans="1:32" s="6" customFormat="1" ht="12.75" customHeight="1" x14ac:dyDescent="0.25">
      <c r="A823"/>
      <c r="B823"/>
      <c r="C823"/>
      <c r="D823"/>
      <c r="E823"/>
      <c r="F823"/>
      <c r="G823"/>
      <c r="H823"/>
      <c r="I823"/>
      <c r="J823"/>
      <c r="K823"/>
      <c r="L823"/>
      <c r="M823"/>
      <c r="N823"/>
      <c r="O823"/>
      <c r="P823"/>
      <c r="Q823"/>
      <c r="R823"/>
      <c r="S823"/>
      <c r="T823"/>
      <c r="U823"/>
      <c r="V823"/>
      <c r="W823"/>
      <c r="X823"/>
      <c r="Y823"/>
      <c r="Z823"/>
      <c r="AA823"/>
      <c r="AB823"/>
      <c r="AC823"/>
      <c r="AD823"/>
      <c r="AE823"/>
      <c r="AF823"/>
    </row>
    <row r="824" spans="1:32" s="6" customFormat="1" ht="12.75" customHeight="1" x14ac:dyDescent="0.25">
      <c r="A824"/>
      <c r="B824"/>
      <c r="C824"/>
      <c r="D824"/>
      <c r="E824"/>
      <c r="F824"/>
      <c r="G824"/>
      <c r="H824"/>
      <c r="I824"/>
      <c r="J824"/>
      <c r="K824"/>
      <c r="L824"/>
      <c r="M824"/>
      <c r="N824"/>
      <c r="O824"/>
      <c r="P824"/>
      <c r="Q824"/>
      <c r="R824"/>
      <c r="S824"/>
      <c r="T824"/>
      <c r="U824"/>
      <c r="V824"/>
      <c r="W824"/>
      <c r="X824"/>
      <c r="Y824"/>
      <c r="Z824"/>
      <c r="AA824"/>
      <c r="AB824"/>
      <c r="AC824"/>
      <c r="AD824"/>
      <c r="AE824"/>
      <c r="AF824"/>
    </row>
    <row r="825" spans="1:32" s="6" customFormat="1" ht="12.75" customHeight="1" x14ac:dyDescent="0.25">
      <c r="A825"/>
      <c r="B825"/>
      <c r="C825"/>
      <c r="D825"/>
      <c r="E825"/>
      <c r="F825"/>
      <c r="G825"/>
      <c r="H825"/>
      <c r="I825"/>
      <c r="J825"/>
      <c r="K825"/>
      <c r="L825"/>
      <c r="M825"/>
      <c r="N825"/>
      <c r="O825"/>
      <c r="P825"/>
      <c r="Q825"/>
      <c r="R825"/>
      <c r="S825"/>
      <c r="T825"/>
      <c r="U825"/>
      <c r="V825"/>
      <c r="W825"/>
      <c r="X825"/>
      <c r="Y825"/>
      <c r="Z825"/>
      <c r="AA825"/>
      <c r="AB825"/>
      <c r="AC825"/>
      <c r="AD825"/>
      <c r="AE825"/>
      <c r="AF825"/>
    </row>
    <row r="826" spans="1:32" s="6" customFormat="1" ht="12.75" customHeight="1" x14ac:dyDescent="0.25">
      <c r="A826"/>
      <c r="B826"/>
      <c r="C826"/>
      <c r="D826"/>
      <c r="E826"/>
      <c r="F826"/>
      <c r="G826"/>
      <c r="H826"/>
      <c r="I826"/>
      <c r="J826"/>
      <c r="K826"/>
      <c r="L826"/>
      <c r="M826"/>
      <c r="N826"/>
      <c r="O826"/>
      <c r="P826"/>
      <c r="Q826"/>
      <c r="R826"/>
      <c r="S826"/>
      <c r="T826"/>
      <c r="U826"/>
      <c r="V826"/>
      <c r="W826"/>
      <c r="X826"/>
      <c r="Y826"/>
      <c r="Z826"/>
      <c r="AA826"/>
      <c r="AB826"/>
      <c r="AC826"/>
      <c r="AD826"/>
      <c r="AE826"/>
      <c r="AF826"/>
    </row>
    <row r="827" spans="1:32" s="6" customFormat="1" ht="12.75" customHeight="1" x14ac:dyDescent="0.25">
      <c r="A827"/>
      <c r="B827"/>
      <c r="C827"/>
      <c r="D827"/>
      <c r="E827"/>
      <c r="F827"/>
      <c r="G827"/>
      <c r="H827"/>
      <c r="I827"/>
      <c r="J827"/>
      <c r="K827"/>
      <c r="L827"/>
      <c r="M827"/>
      <c r="N827"/>
      <c r="O827"/>
      <c r="P827"/>
      <c r="Q827"/>
      <c r="R827"/>
      <c r="S827"/>
      <c r="T827"/>
      <c r="U827"/>
      <c r="V827"/>
      <c r="W827"/>
      <c r="X827"/>
      <c r="Y827"/>
      <c r="Z827"/>
      <c r="AA827"/>
      <c r="AB827"/>
      <c r="AC827"/>
      <c r="AD827"/>
      <c r="AE827"/>
      <c r="AF827"/>
    </row>
    <row r="828" spans="1:32" s="6" customFormat="1" ht="12.75" customHeight="1" x14ac:dyDescent="0.25">
      <c r="A828"/>
      <c r="B828"/>
      <c r="C828"/>
      <c r="D828"/>
      <c r="E828"/>
      <c r="F828"/>
      <c r="G828"/>
      <c r="H828"/>
      <c r="I828"/>
      <c r="J828"/>
      <c r="K828"/>
      <c r="L828"/>
      <c r="M828"/>
      <c r="N828"/>
      <c r="O828"/>
      <c r="P828"/>
      <c r="Q828"/>
      <c r="R828"/>
      <c r="S828"/>
      <c r="T828"/>
      <c r="U828"/>
      <c r="V828"/>
      <c r="W828"/>
      <c r="X828"/>
      <c r="Y828"/>
      <c r="Z828"/>
      <c r="AA828"/>
      <c r="AB828"/>
      <c r="AC828"/>
      <c r="AD828"/>
      <c r="AE828"/>
      <c r="AF828"/>
    </row>
    <row r="829" spans="1:32" s="6" customFormat="1" ht="12.75" customHeight="1" x14ac:dyDescent="0.25">
      <c r="A829"/>
      <c r="B829"/>
      <c r="C829"/>
      <c r="D829"/>
      <c r="E829"/>
      <c r="F829"/>
      <c r="G829"/>
      <c r="H829"/>
      <c r="I829"/>
      <c r="J829"/>
      <c r="K829"/>
      <c r="L829"/>
      <c r="M829"/>
      <c r="N829"/>
      <c r="O829"/>
      <c r="P829"/>
      <c r="Q829"/>
      <c r="R829"/>
      <c r="S829"/>
      <c r="T829"/>
      <c r="U829"/>
      <c r="V829"/>
      <c r="W829"/>
      <c r="X829"/>
      <c r="Y829"/>
      <c r="Z829"/>
      <c r="AA829"/>
      <c r="AB829"/>
      <c r="AC829"/>
      <c r="AD829"/>
      <c r="AE829"/>
      <c r="AF829"/>
    </row>
    <row r="830" spans="1:32" s="6" customFormat="1" ht="12.75" customHeight="1" x14ac:dyDescent="0.25">
      <c r="A830"/>
      <c r="B830"/>
      <c r="C830"/>
      <c r="D830"/>
      <c r="E830"/>
      <c r="F830"/>
      <c r="G830"/>
      <c r="H830"/>
      <c r="I830"/>
      <c r="J830"/>
      <c r="K830"/>
      <c r="L830"/>
      <c r="M830"/>
      <c r="N830"/>
      <c r="O830"/>
      <c r="P830"/>
      <c r="Q830"/>
      <c r="R830"/>
      <c r="S830"/>
      <c r="T830"/>
      <c r="U830"/>
      <c r="V830"/>
      <c r="W830"/>
      <c r="X830"/>
      <c r="Y830"/>
      <c r="Z830"/>
      <c r="AA830"/>
      <c r="AB830"/>
      <c r="AC830"/>
      <c r="AD830"/>
      <c r="AE830"/>
      <c r="AF830"/>
    </row>
    <row r="831" spans="1:32" s="6" customFormat="1" ht="12.75" customHeight="1" x14ac:dyDescent="0.25">
      <c r="A831"/>
      <c r="B831"/>
      <c r="C831"/>
      <c r="D831"/>
      <c r="E831"/>
      <c r="F831"/>
      <c r="G831"/>
      <c r="H831"/>
      <c r="I831"/>
      <c r="J831"/>
      <c r="K831"/>
      <c r="L831"/>
      <c r="M831"/>
      <c r="N831"/>
      <c r="O831"/>
      <c r="P831"/>
      <c r="Q831"/>
      <c r="R831"/>
      <c r="S831"/>
      <c r="T831"/>
      <c r="U831"/>
      <c r="V831"/>
      <c r="W831"/>
      <c r="X831"/>
      <c r="Y831"/>
      <c r="Z831"/>
      <c r="AA831"/>
      <c r="AB831"/>
      <c r="AC831"/>
      <c r="AD831"/>
      <c r="AE831"/>
      <c r="AF831"/>
    </row>
    <row r="832" spans="1:32" s="6" customFormat="1" ht="12.75" customHeight="1" x14ac:dyDescent="0.25">
      <c r="A832"/>
      <c r="B832"/>
      <c r="C832"/>
      <c r="D832"/>
      <c r="E832"/>
      <c r="F832"/>
      <c r="G832"/>
      <c r="H832"/>
      <c r="I832"/>
      <c r="J832"/>
      <c r="K832"/>
      <c r="L832"/>
      <c r="M832"/>
      <c r="N832"/>
      <c r="O832"/>
      <c r="P832"/>
      <c r="Q832"/>
      <c r="R832"/>
      <c r="S832"/>
      <c r="T832"/>
      <c r="U832"/>
      <c r="V832"/>
      <c r="W832"/>
      <c r="X832"/>
      <c r="Y832"/>
      <c r="Z832"/>
      <c r="AA832"/>
      <c r="AB832"/>
      <c r="AC832"/>
      <c r="AD832"/>
      <c r="AE832"/>
      <c r="AF832"/>
    </row>
    <row r="833" spans="1:32" s="6" customFormat="1" ht="12.75" customHeight="1" x14ac:dyDescent="0.25">
      <c r="A833"/>
      <c r="B833"/>
      <c r="C833"/>
      <c r="D833"/>
      <c r="E833"/>
      <c r="F833"/>
      <c r="G833"/>
      <c r="H833"/>
      <c r="I833"/>
      <c r="J833"/>
      <c r="K833"/>
      <c r="L833"/>
      <c r="M833"/>
      <c r="N833"/>
      <c r="O833"/>
      <c r="P833"/>
      <c r="Q833"/>
      <c r="R833"/>
      <c r="S833"/>
      <c r="T833"/>
      <c r="U833"/>
      <c r="V833"/>
      <c r="W833"/>
      <c r="X833"/>
      <c r="Y833"/>
      <c r="Z833"/>
      <c r="AA833"/>
      <c r="AB833"/>
      <c r="AC833"/>
      <c r="AD833"/>
      <c r="AE833"/>
      <c r="AF833"/>
    </row>
    <row r="834" spans="1:32" s="6" customFormat="1" ht="12.75" customHeight="1" x14ac:dyDescent="0.25">
      <c r="A834"/>
      <c r="B834"/>
      <c r="C834"/>
      <c r="D834"/>
      <c r="E834"/>
      <c r="F834"/>
      <c r="G834"/>
      <c r="H834"/>
      <c r="I834"/>
      <c r="J834"/>
      <c r="K834"/>
      <c r="L834"/>
      <c r="M834"/>
      <c r="N834"/>
      <c r="O834"/>
      <c r="P834"/>
      <c r="Q834"/>
      <c r="R834"/>
      <c r="S834"/>
      <c r="T834"/>
      <c r="U834"/>
      <c r="V834"/>
      <c r="W834"/>
      <c r="X834"/>
      <c r="Y834"/>
      <c r="Z834"/>
      <c r="AA834"/>
      <c r="AB834"/>
      <c r="AC834"/>
      <c r="AD834"/>
      <c r="AE834"/>
      <c r="AF834"/>
    </row>
    <row r="835" spans="1:32" s="6" customFormat="1" ht="12.75" customHeight="1" x14ac:dyDescent="0.25">
      <c r="A835"/>
      <c r="B835"/>
      <c r="C835"/>
      <c r="D835"/>
      <c r="E835"/>
      <c r="F835"/>
      <c r="G835"/>
      <c r="H835"/>
      <c r="I835"/>
      <c r="J835"/>
      <c r="K835"/>
      <c r="L835"/>
      <c r="M835"/>
      <c r="N835"/>
      <c r="O835"/>
      <c r="P835"/>
      <c r="Q835"/>
      <c r="R835"/>
      <c r="S835"/>
      <c r="T835"/>
      <c r="U835"/>
      <c r="V835"/>
      <c r="W835"/>
      <c r="X835"/>
      <c r="Y835"/>
      <c r="Z835"/>
      <c r="AA835"/>
      <c r="AB835"/>
      <c r="AC835"/>
      <c r="AD835"/>
      <c r="AE835"/>
      <c r="AF835"/>
    </row>
    <row r="836" spans="1:32" s="6" customFormat="1" ht="12.75" customHeight="1" x14ac:dyDescent="0.25">
      <c r="A836"/>
      <c r="B836"/>
      <c r="C836"/>
      <c r="D836"/>
      <c r="E836"/>
      <c r="F836"/>
      <c r="G836"/>
      <c r="H836"/>
      <c r="I836"/>
      <c r="J836"/>
      <c r="K836"/>
      <c r="L836"/>
      <c r="M836"/>
      <c r="N836"/>
      <c r="O836"/>
      <c r="P836"/>
      <c r="Q836"/>
      <c r="R836"/>
      <c r="S836"/>
      <c r="T836"/>
      <c r="U836"/>
      <c r="V836"/>
      <c r="W836"/>
      <c r="X836"/>
      <c r="Y836"/>
      <c r="Z836"/>
      <c r="AA836"/>
      <c r="AB836"/>
      <c r="AC836"/>
      <c r="AD836"/>
      <c r="AE836"/>
      <c r="AF836"/>
    </row>
    <row r="837" spans="1:32" s="6" customFormat="1" ht="12.75" customHeight="1" x14ac:dyDescent="0.25">
      <c r="A837"/>
      <c r="B837"/>
      <c r="C837"/>
      <c r="D837"/>
      <c r="E837"/>
      <c r="F837"/>
      <c r="G837"/>
      <c r="H837"/>
      <c r="I837"/>
      <c r="J837"/>
      <c r="K837"/>
      <c r="L837"/>
      <c r="M837"/>
      <c r="N837"/>
      <c r="O837"/>
      <c r="P837"/>
      <c r="Q837"/>
      <c r="R837"/>
      <c r="S837"/>
      <c r="T837"/>
      <c r="U837"/>
      <c r="V837"/>
      <c r="W837"/>
      <c r="X837"/>
      <c r="Y837"/>
      <c r="Z837"/>
      <c r="AA837"/>
      <c r="AB837"/>
      <c r="AC837"/>
      <c r="AD837"/>
      <c r="AE837"/>
      <c r="AF837"/>
    </row>
    <row r="838" spans="1:32" s="6" customFormat="1" ht="12.75" customHeight="1" x14ac:dyDescent="0.25">
      <c r="A838"/>
      <c r="B838"/>
      <c r="C838"/>
      <c r="D838"/>
      <c r="E838"/>
      <c r="F838"/>
      <c r="G838"/>
      <c r="H838"/>
      <c r="I838"/>
      <c r="J838"/>
      <c r="K838"/>
      <c r="L838"/>
      <c r="M838"/>
      <c r="N838"/>
      <c r="O838"/>
      <c r="P838"/>
      <c r="Q838"/>
      <c r="R838"/>
      <c r="S838"/>
      <c r="T838"/>
      <c r="U838"/>
      <c r="V838"/>
      <c r="W838"/>
      <c r="X838"/>
      <c r="Y838"/>
      <c r="Z838"/>
      <c r="AA838"/>
      <c r="AB838"/>
      <c r="AC838"/>
      <c r="AD838"/>
      <c r="AE838"/>
      <c r="AF838"/>
    </row>
    <row r="839" spans="1:32" s="6" customFormat="1" ht="12.75" customHeight="1" x14ac:dyDescent="0.25">
      <c r="A839"/>
      <c r="B839"/>
      <c r="C839"/>
      <c r="D839"/>
      <c r="E839"/>
      <c r="F839"/>
      <c r="G839"/>
      <c r="H839"/>
      <c r="I839"/>
      <c r="J839"/>
      <c r="K839"/>
      <c r="L839"/>
      <c r="M839"/>
      <c r="N839"/>
      <c r="O839"/>
      <c r="P839"/>
      <c r="Q839"/>
      <c r="R839"/>
      <c r="S839"/>
      <c r="T839"/>
      <c r="U839"/>
      <c r="V839"/>
      <c r="W839"/>
      <c r="X839"/>
      <c r="Y839"/>
      <c r="Z839"/>
      <c r="AA839"/>
      <c r="AB839"/>
      <c r="AC839"/>
      <c r="AD839"/>
      <c r="AE839"/>
      <c r="AF839"/>
    </row>
    <row r="840" spans="1:32" s="6" customFormat="1" ht="12.75" customHeight="1" x14ac:dyDescent="0.25">
      <c r="A840"/>
      <c r="B840"/>
      <c r="C840"/>
      <c r="D840"/>
      <c r="E840"/>
      <c r="F840"/>
      <c r="G840"/>
      <c r="H840"/>
      <c r="I840"/>
      <c r="J840"/>
      <c r="K840"/>
      <c r="L840"/>
      <c r="M840"/>
      <c r="N840"/>
      <c r="O840"/>
      <c r="P840"/>
      <c r="Q840"/>
      <c r="R840"/>
      <c r="S840"/>
      <c r="T840"/>
      <c r="U840"/>
      <c r="V840"/>
      <c r="W840"/>
      <c r="X840"/>
      <c r="Y840"/>
      <c r="Z840"/>
      <c r="AA840"/>
      <c r="AB840"/>
      <c r="AC840"/>
      <c r="AD840"/>
      <c r="AE840"/>
      <c r="AF840"/>
    </row>
    <row r="841" spans="1:32" s="6" customFormat="1" ht="12.75" customHeight="1" x14ac:dyDescent="0.25">
      <c r="A841"/>
      <c r="B841"/>
      <c r="C841"/>
      <c r="D841"/>
      <c r="E841"/>
      <c r="F841"/>
      <c r="G841"/>
      <c r="H841"/>
      <c r="I841"/>
      <c r="J841"/>
      <c r="K841"/>
      <c r="L841"/>
      <c r="M841"/>
      <c r="N841"/>
      <c r="O841"/>
      <c r="P841"/>
      <c r="Q841"/>
      <c r="R841"/>
      <c r="S841"/>
      <c r="T841"/>
      <c r="U841"/>
      <c r="V841"/>
      <c r="W841"/>
      <c r="X841"/>
      <c r="Y841"/>
      <c r="Z841"/>
      <c r="AA841"/>
      <c r="AB841"/>
      <c r="AC841"/>
      <c r="AD841"/>
      <c r="AE841"/>
      <c r="AF841"/>
    </row>
    <row r="842" spans="1:32" s="6" customFormat="1" ht="12.75" customHeight="1" x14ac:dyDescent="0.25">
      <c r="A842"/>
      <c r="B842"/>
      <c r="C842"/>
      <c r="D842"/>
      <c r="E842"/>
      <c r="F842"/>
      <c r="G842"/>
      <c r="H842"/>
      <c r="I842"/>
      <c r="J842"/>
      <c r="K842"/>
      <c r="L842"/>
      <c r="M842"/>
      <c r="N842"/>
      <c r="O842"/>
      <c r="P842"/>
      <c r="Q842"/>
      <c r="R842"/>
      <c r="S842"/>
      <c r="T842"/>
      <c r="U842"/>
      <c r="V842"/>
      <c r="W842"/>
      <c r="X842"/>
      <c r="Y842"/>
      <c r="Z842"/>
      <c r="AA842"/>
      <c r="AB842"/>
      <c r="AC842"/>
      <c r="AD842"/>
      <c r="AE842"/>
      <c r="AF842"/>
    </row>
    <row r="843" spans="1:32" s="6" customFormat="1" ht="12.75" customHeight="1" x14ac:dyDescent="0.25">
      <c r="A843"/>
      <c r="B843"/>
      <c r="C843"/>
      <c r="D843"/>
      <c r="E843"/>
      <c r="F843"/>
      <c r="G843"/>
      <c r="H843"/>
      <c r="I843"/>
      <c r="J843"/>
      <c r="K843"/>
      <c r="L843"/>
      <c r="M843"/>
      <c r="N843"/>
      <c r="O843"/>
      <c r="P843"/>
      <c r="Q843"/>
      <c r="R843"/>
      <c r="S843"/>
      <c r="T843"/>
      <c r="U843"/>
      <c r="V843"/>
      <c r="W843"/>
      <c r="X843"/>
      <c r="Y843"/>
      <c r="Z843"/>
      <c r="AA843"/>
      <c r="AB843"/>
      <c r="AC843"/>
      <c r="AD843"/>
      <c r="AE843"/>
      <c r="AF843"/>
    </row>
    <row r="844" spans="1:32" s="6" customFormat="1" ht="12.75" customHeight="1" x14ac:dyDescent="0.25">
      <c r="A844"/>
      <c r="B844"/>
      <c r="C844"/>
      <c r="D844"/>
      <c r="E844"/>
      <c r="F844"/>
      <c r="G844"/>
      <c r="H844"/>
      <c r="I844"/>
      <c r="J844"/>
      <c r="K844"/>
      <c r="L844"/>
      <c r="M844"/>
      <c r="N844"/>
      <c r="O844"/>
      <c r="P844"/>
      <c r="Q844"/>
      <c r="R844"/>
      <c r="S844"/>
      <c r="T844"/>
      <c r="U844"/>
      <c r="V844"/>
      <c r="W844"/>
      <c r="X844"/>
      <c r="Y844"/>
      <c r="Z844"/>
      <c r="AA844"/>
      <c r="AB844"/>
      <c r="AC844"/>
      <c r="AD844"/>
      <c r="AE844"/>
      <c r="AF844"/>
    </row>
    <row r="845" spans="1:32" s="6" customFormat="1" ht="12.75" customHeight="1" x14ac:dyDescent="0.25">
      <c r="A845"/>
      <c r="B845"/>
      <c r="C845"/>
      <c r="D845"/>
      <c r="E845"/>
      <c r="F845"/>
      <c r="G845"/>
      <c r="H845"/>
      <c r="I845"/>
      <c r="J845"/>
      <c r="K845"/>
      <c r="L845"/>
      <c r="M845"/>
      <c r="N845"/>
      <c r="O845"/>
      <c r="P845"/>
      <c r="Q845"/>
      <c r="R845"/>
      <c r="S845"/>
      <c r="T845"/>
      <c r="U845"/>
      <c r="V845"/>
      <c r="W845"/>
      <c r="X845"/>
      <c r="Y845"/>
      <c r="Z845"/>
      <c r="AA845"/>
      <c r="AB845"/>
      <c r="AC845"/>
      <c r="AD845"/>
      <c r="AE845"/>
      <c r="AF845"/>
    </row>
    <row r="846" spans="1:32" s="6" customFormat="1" ht="12.75" customHeight="1" x14ac:dyDescent="0.25">
      <c r="A846"/>
      <c r="B846"/>
      <c r="C846"/>
      <c r="D846"/>
      <c r="E846"/>
      <c r="F846"/>
      <c r="G846"/>
      <c r="H846"/>
      <c r="I846"/>
      <c r="J846"/>
      <c r="K846"/>
      <c r="L846"/>
      <c r="M846"/>
      <c r="N846"/>
      <c r="O846"/>
      <c r="P846"/>
      <c r="Q846"/>
      <c r="R846"/>
      <c r="S846"/>
      <c r="T846"/>
      <c r="U846"/>
      <c r="V846"/>
      <c r="W846"/>
      <c r="X846"/>
      <c r="Y846"/>
      <c r="Z846"/>
      <c r="AA846"/>
      <c r="AB846"/>
      <c r="AC846"/>
      <c r="AD846"/>
      <c r="AE846"/>
      <c r="AF846"/>
    </row>
    <row r="847" spans="1:32" s="6" customFormat="1" ht="12.75" customHeight="1" x14ac:dyDescent="0.25">
      <c r="A847"/>
      <c r="B847"/>
      <c r="C847"/>
      <c r="D847"/>
      <c r="E847"/>
      <c r="F847"/>
      <c r="G847"/>
      <c r="H847"/>
      <c r="I847"/>
      <c r="J847"/>
      <c r="K847"/>
      <c r="L847"/>
      <c r="M847"/>
      <c r="N847"/>
      <c r="O847"/>
      <c r="P847"/>
      <c r="Q847"/>
      <c r="R847"/>
      <c r="S847"/>
      <c r="T847"/>
      <c r="U847"/>
      <c r="V847"/>
      <c r="W847"/>
      <c r="X847"/>
      <c r="Y847"/>
      <c r="Z847"/>
      <c r="AA847"/>
      <c r="AB847"/>
      <c r="AC847"/>
      <c r="AD847"/>
      <c r="AE847"/>
      <c r="AF847"/>
    </row>
    <row r="848" spans="1:32" s="6" customFormat="1" ht="12.75" customHeight="1" x14ac:dyDescent="0.25">
      <c r="A848"/>
      <c r="B848"/>
      <c r="C848"/>
      <c r="D848"/>
      <c r="E848"/>
      <c r="F848"/>
      <c r="G848"/>
      <c r="H848"/>
      <c r="I848"/>
      <c r="J848"/>
      <c r="K848"/>
      <c r="L848"/>
      <c r="M848"/>
      <c r="N848"/>
      <c r="O848"/>
      <c r="P848"/>
      <c r="Q848"/>
      <c r="R848"/>
      <c r="S848"/>
      <c r="T848"/>
      <c r="U848"/>
      <c r="V848"/>
      <c r="W848"/>
      <c r="X848"/>
      <c r="Y848"/>
      <c r="Z848"/>
      <c r="AA848"/>
      <c r="AB848"/>
      <c r="AC848"/>
      <c r="AD848"/>
      <c r="AE848"/>
      <c r="AF848"/>
    </row>
    <row r="849" spans="1:32" s="6" customFormat="1" ht="12.75" customHeight="1" x14ac:dyDescent="0.25">
      <c r="A849"/>
      <c r="B849"/>
      <c r="C849"/>
      <c r="D849"/>
      <c r="E849"/>
      <c r="F849"/>
      <c r="G849"/>
      <c r="H849"/>
      <c r="I849"/>
      <c r="J849"/>
      <c r="K849"/>
      <c r="L849"/>
      <c r="M849"/>
      <c r="N849"/>
      <c r="O849"/>
      <c r="P849"/>
      <c r="Q849"/>
      <c r="R849"/>
      <c r="S849"/>
      <c r="T849"/>
      <c r="U849"/>
      <c r="V849"/>
      <c r="W849"/>
      <c r="X849"/>
      <c r="Y849"/>
      <c r="Z849"/>
      <c r="AA849"/>
      <c r="AB849"/>
      <c r="AC849"/>
      <c r="AD849"/>
      <c r="AE849"/>
      <c r="AF849"/>
    </row>
    <row r="850" spans="1:32" s="6" customFormat="1" ht="12.75" customHeight="1" x14ac:dyDescent="0.25">
      <c r="A850"/>
      <c r="B850"/>
      <c r="C850"/>
      <c r="D850"/>
      <c r="E850"/>
      <c r="F850"/>
      <c r="G850"/>
      <c r="H850"/>
      <c r="I850"/>
      <c r="J850"/>
      <c r="K850"/>
      <c r="L850"/>
      <c r="M850"/>
      <c r="N850"/>
      <c r="O850"/>
      <c r="P850"/>
      <c r="Q850"/>
      <c r="R850"/>
      <c r="S850"/>
      <c r="T850"/>
      <c r="U850"/>
      <c r="V850"/>
      <c r="W850"/>
      <c r="X850"/>
      <c r="Y850"/>
      <c r="Z850"/>
      <c r="AA850"/>
      <c r="AB850"/>
      <c r="AC850"/>
      <c r="AD850"/>
      <c r="AE850"/>
      <c r="AF850"/>
    </row>
    <row r="851" spans="1:32" s="6" customFormat="1" ht="12.75" customHeight="1" x14ac:dyDescent="0.25">
      <c r="A851"/>
      <c r="B851"/>
      <c r="C851"/>
      <c r="D851"/>
      <c r="E851"/>
      <c r="F851"/>
      <c r="G851"/>
      <c r="H851"/>
      <c r="I851"/>
      <c r="J851"/>
      <c r="K851"/>
      <c r="L851"/>
      <c r="M851"/>
      <c r="N851"/>
      <c r="O851"/>
      <c r="P851"/>
      <c r="Q851"/>
      <c r="R851"/>
      <c r="S851"/>
      <c r="T851"/>
      <c r="U851"/>
      <c r="V851"/>
      <c r="W851"/>
      <c r="X851"/>
      <c r="Y851"/>
      <c r="Z851"/>
      <c r="AA851"/>
      <c r="AB851"/>
      <c r="AC851"/>
      <c r="AD851"/>
      <c r="AE851"/>
      <c r="AF851"/>
    </row>
    <row r="852" spans="1:32" s="6" customFormat="1" ht="12.75" customHeight="1" x14ac:dyDescent="0.25">
      <c r="A852"/>
      <c r="B852"/>
      <c r="C852"/>
      <c r="D852"/>
      <c r="E852"/>
      <c r="F852"/>
      <c r="G852"/>
      <c r="H852"/>
      <c r="I852"/>
      <c r="J852"/>
      <c r="K852"/>
      <c r="L852"/>
      <c r="M852"/>
      <c r="N852"/>
      <c r="O852"/>
      <c r="P852"/>
      <c r="Q852"/>
      <c r="R852"/>
      <c r="S852"/>
      <c r="T852"/>
      <c r="U852"/>
      <c r="V852"/>
      <c r="W852"/>
      <c r="X852"/>
      <c r="Y852"/>
      <c r="Z852"/>
      <c r="AA852"/>
      <c r="AB852"/>
      <c r="AC852"/>
      <c r="AD852"/>
      <c r="AE852"/>
      <c r="AF852"/>
    </row>
    <row r="853" spans="1:32" s="6" customFormat="1" ht="12.75" customHeight="1" x14ac:dyDescent="0.25">
      <c r="A853"/>
      <c r="B853"/>
      <c r="C853"/>
      <c r="D853"/>
      <c r="E853"/>
      <c r="F853"/>
      <c r="G853"/>
      <c r="H853"/>
      <c r="I853"/>
      <c r="J853"/>
      <c r="K853"/>
      <c r="L853"/>
      <c r="M853"/>
      <c r="N853"/>
      <c r="O853"/>
      <c r="P853"/>
      <c r="Q853"/>
      <c r="R853"/>
      <c r="S853"/>
      <c r="T853"/>
      <c r="U853"/>
      <c r="V853"/>
      <c r="W853"/>
      <c r="X853"/>
      <c r="Y853"/>
      <c r="Z853"/>
      <c r="AA853"/>
      <c r="AB853"/>
      <c r="AC853"/>
      <c r="AD853"/>
      <c r="AE853"/>
      <c r="AF853"/>
    </row>
    <row r="854" spans="1:32" s="6" customFormat="1" ht="12.75" customHeight="1" x14ac:dyDescent="0.25">
      <c r="A854"/>
      <c r="B854"/>
      <c r="C854"/>
      <c r="D854"/>
      <c r="E854"/>
      <c r="F854"/>
      <c r="G854"/>
      <c r="H854"/>
      <c r="I854"/>
      <c r="J854"/>
      <c r="K854"/>
      <c r="L854"/>
      <c r="M854"/>
      <c r="N854"/>
      <c r="O854"/>
      <c r="P854"/>
      <c r="Q854"/>
      <c r="R854"/>
      <c r="S854"/>
      <c r="T854"/>
      <c r="U854"/>
      <c r="V854"/>
      <c r="W854"/>
      <c r="X854"/>
      <c r="Y854"/>
      <c r="Z854"/>
      <c r="AA854"/>
      <c r="AB854"/>
      <c r="AC854"/>
      <c r="AD854"/>
      <c r="AE854"/>
      <c r="AF854"/>
    </row>
    <row r="855" spans="1:32" s="6" customFormat="1" ht="12.75" customHeight="1" x14ac:dyDescent="0.25">
      <c r="A855"/>
      <c r="B855"/>
      <c r="C855"/>
      <c r="D855"/>
      <c r="E855"/>
      <c r="F855"/>
      <c r="G855"/>
      <c r="H855"/>
      <c r="I855"/>
      <c r="J855"/>
      <c r="K855"/>
      <c r="L855"/>
      <c r="M855"/>
      <c r="N855"/>
      <c r="O855"/>
      <c r="P855"/>
      <c r="Q855"/>
      <c r="R855"/>
      <c r="S855"/>
      <c r="T855"/>
      <c r="U855"/>
      <c r="V855"/>
      <c r="W855"/>
      <c r="X855"/>
      <c r="Y855"/>
      <c r="Z855"/>
      <c r="AA855"/>
      <c r="AB855"/>
      <c r="AC855"/>
      <c r="AD855"/>
      <c r="AE855"/>
      <c r="AF855"/>
    </row>
    <row r="856" spans="1:32" s="6" customFormat="1" ht="12.75" customHeight="1" x14ac:dyDescent="0.25">
      <c r="A856"/>
      <c r="B856"/>
      <c r="C856"/>
      <c r="D856"/>
      <c r="E856"/>
      <c r="F856"/>
      <c r="G856"/>
      <c r="H856"/>
      <c r="I856"/>
      <c r="J856"/>
      <c r="K856"/>
      <c r="L856"/>
      <c r="M856"/>
      <c r="N856"/>
      <c r="O856"/>
      <c r="P856"/>
      <c r="Q856"/>
      <c r="R856"/>
      <c r="S856"/>
      <c r="T856"/>
      <c r="U856"/>
      <c r="V856"/>
      <c r="W856"/>
      <c r="X856"/>
      <c r="Y856"/>
      <c r="Z856"/>
      <c r="AA856"/>
      <c r="AB856"/>
      <c r="AC856"/>
      <c r="AD856"/>
      <c r="AE856"/>
      <c r="AF856"/>
    </row>
    <row r="857" spans="1:32" s="6" customFormat="1" ht="12.75" customHeight="1" x14ac:dyDescent="0.25">
      <c r="A857"/>
      <c r="B857"/>
      <c r="C857"/>
      <c r="D857"/>
      <c r="E857"/>
      <c r="F857"/>
      <c r="G857"/>
      <c r="H857"/>
      <c r="I857"/>
      <c r="J857"/>
      <c r="K857"/>
      <c r="L857"/>
      <c r="M857"/>
      <c r="N857"/>
      <c r="O857"/>
      <c r="P857"/>
      <c r="Q857"/>
      <c r="R857"/>
      <c r="S857"/>
      <c r="T857"/>
      <c r="U857"/>
      <c r="V857"/>
      <c r="W857"/>
      <c r="X857"/>
      <c r="Y857"/>
      <c r="Z857"/>
      <c r="AA857"/>
      <c r="AB857"/>
      <c r="AC857"/>
      <c r="AD857"/>
      <c r="AE857"/>
      <c r="AF857"/>
    </row>
    <row r="858" spans="1:32" s="6" customFormat="1" ht="12.75" customHeight="1" x14ac:dyDescent="0.25">
      <c r="A858"/>
      <c r="B858"/>
      <c r="C858"/>
      <c r="D858"/>
      <c r="E858"/>
      <c r="F858"/>
      <c r="G858"/>
      <c r="H858"/>
      <c r="I858"/>
      <c r="J858"/>
      <c r="K858"/>
      <c r="L858"/>
      <c r="M858"/>
      <c r="N858"/>
      <c r="O858"/>
      <c r="P858"/>
      <c r="Q858"/>
      <c r="R858"/>
      <c r="S858"/>
      <c r="T858"/>
      <c r="U858"/>
      <c r="V858"/>
      <c r="W858"/>
      <c r="X858"/>
      <c r="Y858"/>
      <c r="Z858"/>
      <c r="AA858"/>
      <c r="AB858"/>
      <c r="AC858"/>
      <c r="AD858"/>
      <c r="AE858"/>
      <c r="AF858"/>
    </row>
    <row r="859" spans="1:32" s="6" customFormat="1" ht="12.75" customHeight="1" x14ac:dyDescent="0.25">
      <c r="A859"/>
      <c r="B859"/>
      <c r="C859"/>
      <c r="D859"/>
      <c r="E859"/>
      <c r="F859"/>
      <c r="G859"/>
      <c r="H859"/>
      <c r="I859"/>
      <c r="J859"/>
      <c r="K859"/>
      <c r="L859"/>
      <c r="M859"/>
      <c r="N859"/>
      <c r="O859"/>
      <c r="P859"/>
      <c r="Q859"/>
      <c r="R859"/>
      <c r="S859"/>
      <c r="T859"/>
      <c r="U859"/>
      <c r="V859"/>
      <c r="W859"/>
      <c r="X859"/>
      <c r="Y859"/>
      <c r="Z859"/>
      <c r="AA859"/>
      <c r="AB859"/>
      <c r="AC859"/>
      <c r="AD859"/>
      <c r="AE859"/>
      <c r="AF859"/>
    </row>
    <row r="860" spans="1:32" s="6" customFormat="1" ht="12.75" customHeight="1" x14ac:dyDescent="0.25">
      <c r="A860"/>
      <c r="B860"/>
      <c r="C860"/>
      <c r="D860"/>
      <c r="E860"/>
      <c r="F860"/>
      <c r="G860"/>
      <c r="H860"/>
      <c r="I860"/>
      <c r="J860"/>
      <c r="K860"/>
      <c r="L860"/>
      <c r="M860"/>
      <c r="N860"/>
      <c r="O860"/>
      <c r="P860"/>
      <c r="Q860"/>
      <c r="R860"/>
      <c r="S860"/>
      <c r="T860"/>
      <c r="U860"/>
      <c r="V860"/>
      <c r="W860"/>
      <c r="X860"/>
      <c r="Y860"/>
      <c r="Z860"/>
      <c r="AA860"/>
      <c r="AB860"/>
      <c r="AC860"/>
      <c r="AD860"/>
      <c r="AE860"/>
      <c r="AF860"/>
    </row>
    <row r="861" spans="1:32" s="6" customFormat="1" ht="12.75" customHeight="1" x14ac:dyDescent="0.25">
      <c r="A861"/>
      <c r="B861"/>
      <c r="C861"/>
      <c r="D861"/>
      <c r="E861"/>
      <c r="F861"/>
      <c r="G861"/>
      <c r="H861"/>
      <c r="I861"/>
      <c r="J861"/>
      <c r="K861"/>
      <c r="L861"/>
      <c r="M861"/>
      <c r="N861"/>
      <c r="O861"/>
      <c r="P861"/>
      <c r="Q861"/>
      <c r="R861"/>
      <c r="S861"/>
      <c r="T861"/>
      <c r="U861"/>
      <c r="V861"/>
      <c r="W861"/>
      <c r="X861"/>
      <c r="Y861"/>
      <c r="Z861"/>
      <c r="AA861"/>
      <c r="AB861"/>
      <c r="AC861"/>
      <c r="AD861"/>
      <c r="AE861"/>
      <c r="AF861"/>
    </row>
    <row r="862" spans="1:32" s="6" customFormat="1" ht="12.75" customHeight="1" x14ac:dyDescent="0.25">
      <c r="A862"/>
      <c r="B862"/>
      <c r="C862"/>
      <c r="D862"/>
      <c r="E862"/>
      <c r="F862"/>
      <c r="G862"/>
      <c r="H862"/>
      <c r="I862"/>
      <c r="J862"/>
      <c r="K862"/>
      <c r="L862"/>
      <c r="M862"/>
      <c r="N862"/>
      <c r="O862"/>
      <c r="P862"/>
      <c r="Q862"/>
      <c r="R862"/>
      <c r="S862"/>
      <c r="T862"/>
      <c r="U862"/>
      <c r="V862"/>
      <c r="W862"/>
      <c r="X862"/>
      <c r="Y862"/>
      <c r="Z862"/>
      <c r="AA862"/>
      <c r="AB862"/>
      <c r="AC862"/>
      <c r="AD862"/>
      <c r="AE862"/>
      <c r="AF862"/>
    </row>
    <row r="863" spans="1:32" s="6" customFormat="1" ht="12.75" customHeight="1" x14ac:dyDescent="0.25">
      <c r="A863"/>
      <c r="B863"/>
      <c r="C863"/>
      <c r="D863"/>
      <c r="E863"/>
      <c r="F863"/>
      <c r="G863"/>
      <c r="H863"/>
      <c r="I863"/>
      <c r="J863"/>
      <c r="K863"/>
      <c r="L863"/>
      <c r="M863"/>
      <c r="N863"/>
      <c r="O863"/>
      <c r="P863"/>
      <c r="Q863"/>
      <c r="R863"/>
      <c r="S863"/>
      <c r="T863"/>
      <c r="U863"/>
      <c r="V863"/>
      <c r="W863"/>
      <c r="X863"/>
      <c r="Y863"/>
      <c r="Z863"/>
      <c r="AA863"/>
      <c r="AB863"/>
      <c r="AC863"/>
      <c r="AD863"/>
      <c r="AE863"/>
      <c r="AF863"/>
    </row>
    <row r="864" spans="1:32" s="6" customFormat="1" ht="12.75" customHeight="1" x14ac:dyDescent="0.25">
      <c r="A864"/>
      <c r="B864"/>
      <c r="C864"/>
      <c r="D864"/>
      <c r="E864"/>
      <c r="F864"/>
      <c r="G864"/>
      <c r="H864"/>
      <c r="I864"/>
      <c r="J864"/>
      <c r="K864"/>
      <c r="L864"/>
      <c r="M864"/>
      <c r="N864"/>
      <c r="O864"/>
      <c r="P864"/>
      <c r="Q864"/>
      <c r="R864"/>
      <c r="S864"/>
      <c r="T864"/>
      <c r="U864"/>
      <c r="V864"/>
      <c r="W864"/>
      <c r="X864"/>
      <c r="Y864"/>
      <c r="Z864"/>
      <c r="AA864"/>
      <c r="AB864"/>
      <c r="AC864"/>
      <c r="AD864"/>
      <c r="AE864"/>
      <c r="AF864"/>
    </row>
    <row r="865" spans="1:32" s="6" customFormat="1" ht="12.75" customHeight="1" x14ac:dyDescent="0.25">
      <c r="A865"/>
      <c r="B865"/>
      <c r="C865"/>
      <c r="D865"/>
      <c r="E865"/>
      <c r="F865"/>
      <c r="G865"/>
      <c r="H865"/>
      <c r="I865"/>
      <c r="J865"/>
      <c r="K865"/>
      <c r="L865"/>
      <c r="M865"/>
      <c r="N865"/>
      <c r="O865"/>
      <c r="P865"/>
      <c r="Q865"/>
      <c r="R865"/>
      <c r="S865"/>
      <c r="T865"/>
      <c r="U865"/>
      <c r="V865"/>
      <c r="W865"/>
      <c r="X865"/>
      <c r="Y865"/>
      <c r="Z865"/>
      <c r="AA865"/>
      <c r="AB865"/>
      <c r="AC865"/>
      <c r="AD865"/>
      <c r="AE865"/>
      <c r="AF865"/>
    </row>
    <row r="866" spans="1:32" s="6" customFormat="1" ht="12.75" customHeight="1" x14ac:dyDescent="0.25">
      <c r="A866"/>
      <c r="B866"/>
      <c r="C866"/>
      <c r="D866"/>
      <c r="E866"/>
      <c r="F866"/>
      <c r="G866"/>
      <c r="H866"/>
      <c r="I866"/>
      <c r="J866"/>
      <c r="K866"/>
      <c r="L866"/>
      <c r="M866"/>
      <c r="N866"/>
      <c r="O866"/>
      <c r="P866"/>
      <c r="Q866"/>
      <c r="R866"/>
      <c r="S866"/>
      <c r="T866"/>
      <c r="U866"/>
      <c r="V866"/>
      <c r="W866"/>
      <c r="X866"/>
      <c r="Y866"/>
      <c r="Z866"/>
      <c r="AA866"/>
      <c r="AB866"/>
      <c r="AC866"/>
      <c r="AD866"/>
      <c r="AE866"/>
      <c r="AF866"/>
    </row>
    <row r="867" spans="1:32" s="6" customFormat="1" ht="12.75" customHeight="1" x14ac:dyDescent="0.25">
      <c r="A867"/>
      <c r="B867"/>
      <c r="C867"/>
      <c r="D867"/>
      <c r="E867"/>
      <c r="F867"/>
      <c r="G867"/>
      <c r="H867"/>
      <c r="I867"/>
      <c r="J867"/>
      <c r="K867"/>
      <c r="L867"/>
      <c r="M867"/>
      <c r="N867"/>
      <c r="O867"/>
      <c r="P867"/>
      <c r="Q867"/>
      <c r="R867"/>
      <c r="S867"/>
      <c r="T867"/>
      <c r="U867"/>
      <c r="V867"/>
      <c r="W867"/>
      <c r="X867"/>
      <c r="Y867"/>
      <c r="Z867"/>
      <c r="AA867"/>
      <c r="AB867"/>
      <c r="AC867"/>
      <c r="AD867"/>
      <c r="AE867"/>
      <c r="AF867"/>
    </row>
    <row r="868" spans="1:32" s="6" customFormat="1" ht="12.75" customHeight="1" x14ac:dyDescent="0.25">
      <c r="A868"/>
      <c r="B868"/>
      <c r="C868"/>
      <c r="D868"/>
      <c r="E868"/>
      <c r="F868"/>
      <c r="G868"/>
      <c r="H868"/>
      <c r="I868"/>
      <c r="J868"/>
      <c r="K868"/>
      <c r="L868"/>
      <c r="M868"/>
      <c r="N868"/>
      <c r="O868"/>
      <c r="P868"/>
      <c r="Q868"/>
      <c r="R868"/>
      <c r="S868"/>
      <c r="T868"/>
      <c r="U868"/>
      <c r="V868"/>
      <c r="W868"/>
      <c r="X868"/>
      <c r="Y868"/>
      <c r="Z868"/>
      <c r="AA868"/>
      <c r="AB868"/>
      <c r="AC868"/>
      <c r="AD868"/>
      <c r="AE868"/>
      <c r="AF868"/>
    </row>
    <row r="869" spans="1:32" s="6" customFormat="1" ht="12.75" customHeight="1" x14ac:dyDescent="0.25">
      <c r="A869"/>
      <c r="B869"/>
      <c r="C869"/>
      <c r="D869"/>
      <c r="E869"/>
      <c r="F869"/>
      <c r="G869"/>
      <c r="H869"/>
      <c r="I869"/>
      <c r="J869"/>
      <c r="K869"/>
      <c r="L869"/>
      <c r="M869"/>
      <c r="N869"/>
      <c r="O869"/>
      <c r="P869"/>
      <c r="Q869"/>
      <c r="R869"/>
      <c r="S869"/>
      <c r="T869"/>
      <c r="U869"/>
      <c r="V869"/>
      <c r="W869"/>
      <c r="X869"/>
      <c r="Y869"/>
      <c r="Z869"/>
      <c r="AA869"/>
      <c r="AB869"/>
      <c r="AC869"/>
      <c r="AD869"/>
      <c r="AE869"/>
      <c r="AF869"/>
    </row>
    <row r="870" spans="1:32" s="6" customFormat="1" ht="12.75" customHeight="1" x14ac:dyDescent="0.25">
      <c r="A870"/>
      <c r="B870"/>
      <c r="C870"/>
      <c r="D870"/>
      <c r="E870"/>
      <c r="F870"/>
      <c r="G870"/>
      <c r="H870"/>
      <c r="I870"/>
      <c r="J870"/>
      <c r="K870"/>
      <c r="L870"/>
      <c r="M870"/>
      <c r="N870"/>
      <c r="O870"/>
      <c r="P870"/>
      <c r="Q870"/>
      <c r="R870"/>
      <c r="S870"/>
      <c r="T870"/>
      <c r="U870"/>
      <c r="V870"/>
      <c r="W870"/>
      <c r="X870"/>
      <c r="Y870"/>
      <c r="Z870"/>
      <c r="AA870"/>
      <c r="AB870"/>
      <c r="AC870"/>
      <c r="AD870"/>
      <c r="AE870"/>
      <c r="AF870"/>
    </row>
    <row r="871" spans="1:32" s="6" customFormat="1" ht="12.75" customHeight="1" x14ac:dyDescent="0.25">
      <c r="A871"/>
      <c r="B871"/>
      <c r="C871"/>
      <c r="D871"/>
      <c r="E871"/>
      <c r="F871"/>
      <c r="G871"/>
      <c r="H871"/>
      <c r="I871"/>
      <c r="J871"/>
      <c r="K871"/>
      <c r="L871"/>
      <c r="M871"/>
      <c r="N871"/>
      <c r="O871"/>
      <c r="P871"/>
      <c r="Q871"/>
      <c r="R871"/>
      <c r="S871"/>
      <c r="T871"/>
      <c r="U871"/>
      <c r="V871"/>
      <c r="W871"/>
      <c r="X871"/>
      <c r="Y871"/>
      <c r="Z871"/>
      <c r="AA871"/>
      <c r="AB871"/>
      <c r="AC871"/>
      <c r="AD871"/>
      <c r="AE871"/>
      <c r="AF871"/>
    </row>
    <row r="872" spans="1:32" s="6" customFormat="1" ht="12.75" customHeight="1" x14ac:dyDescent="0.25">
      <c r="A872"/>
      <c r="B872"/>
      <c r="C872"/>
      <c r="D872"/>
      <c r="E872"/>
      <c r="F872"/>
      <c r="G872"/>
      <c r="H872"/>
      <c r="I872"/>
      <c r="J872"/>
      <c r="K872"/>
      <c r="L872"/>
      <c r="M872"/>
      <c r="N872"/>
      <c r="O872"/>
      <c r="P872"/>
      <c r="Q872"/>
      <c r="R872"/>
      <c r="S872"/>
      <c r="T872"/>
      <c r="U872"/>
      <c r="V872"/>
      <c r="W872"/>
      <c r="X872"/>
      <c r="Y872"/>
      <c r="Z872"/>
      <c r="AA872"/>
      <c r="AB872"/>
      <c r="AC872"/>
      <c r="AD872"/>
      <c r="AE872"/>
      <c r="AF872"/>
    </row>
    <row r="873" spans="1:32" s="6" customFormat="1" ht="12.75" customHeight="1" x14ac:dyDescent="0.25">
      <c r="A873"/>
      <c r="B873"/>
      <c r="C873"/>
      <c r="D873"/>
      <c r="E873"/>
      <c r="F873"/>
      <c r="G873"/>
      <c r="H873"/>
      <c r="I873"/>
      <c r="J873"/>
      <c r="K873"/>
      <c r="L873"/>
      <c r="M873"/>
      <c r="N873"/>
      <c r="O873"/>
      <c r="P873"/>
      <c r="Q873"/>
      <c r="R873"/>
      <c r="S873"/>
      <c r="T873"/>
      <c r="U873"/>
      <c r="V873"/>
      <c r="W873"/>
      <c r="X873"/>
      <c r="Y873"/>
      <c r="Z873"/>
      <c r="AA873"/>
      <c r="AB873"/>
      <c r="AC873"/>
      <c r="AD873"/>
      <c r="AE873"/>
      <c r="AF873"/>
    </row>
    <row r="874" spans="1:32" s="6" customFormat="1" ht="12.75" customHeight="1" x14ac:dyDescent="0.25">
      <c r="A874"/>
      <c r="B874"/>
      <c r="C874"/>
      <c r="D874"/>
      <c r="E874"/>
      <c r="F874"/>
      <c r="G874"/>
      <c r="H874"/>
      <c r="I874"/>
      <c r="J874"/>
      <c r="K874"/>
      <c r="L874"/>
      <c r="M874"/>
      <c r="N874"/>
      <c r="O874"/>
      <c r="P874"/>
      <c r="Q874"/>
      <c r="R874"/>
      <c r="S874"/>
      <c r="T874"/>
      <c r="U874"/>
      <c r="V874"/>
      <c r="W874"/>
      <c r="X874"/>
      <c r="Y874"/>
      <c r="Z874"/>
      <c r="AA874"/>
      <c r="AB874"/>
      <c r="AC874"/>
      <c r="AD874"/>
      <c r="AE874"/>
      <c r="AF874"/>
    </row>
    <row r="875" spans="1:32" s="6" customFormat="1" ht="12.75" customHeight="1" x14ac:dyDescent="0.25">
      <c r="A875"/>
      <c r="B875"/>
      <c r="C875"/>
      <c r="D875"/>
      <c r="E875"/>
      <c r="F875"/>
      <c r="G875"/>
      <c r="H875"/>
      <c r="I875"/>
      <c r="J875"/>
      <c r="K875"/>
      <c r="L875"/>
      <c r="M875"/>
      <c r="N875"/>
      <c r="O875"/>
      <c r="P875"/>
      <c r="Q875"/>
      <c r="R875"/>
      <c r="S875"/>
      <c r="T875"/>
      <c r="U875"/>
      <c r="V875"/>
      <c r="W875"/>
      <c r="X875"/>
      <c r="Y875"/>
      <c r="Z875"/>
      <c r="AA875"/>
      <c r="AB875"/>
      <c r="AC875"/>
      <c r="AD875"/>
      <c r="AE875"/>
      <c r="AF875"/>
    </row>
    <row r="876" spans="1:32" s="6" customFormat="1" ht="12.75" customHeight="1" x14ac:dyDescent="0.25">
      <c r="A876"/>
      <c r="B876"/>
      <c r="C876"/>
      <c r="D876"/>
      <c r="E876"/>
      <c r="F876"/>
      <c r="G876"/>
      <c r="H876"/>
      <c r="I876"/>
      <c r="J876"/>
      <c r="K876"/>
      <c r="L876"/>
      <c r="M876"/>
      <c r="N876"/>
      <c r="O876"/>
      <c r="P876"/>
      <c r="Q876"/>
      <c r="R876"/>
      <c r="S876"/>
      <c r="T876"/>
      <c r="U876"/>
      <c r="V876"/>
      <c r="W876"/>
      <c r="X876"/>
      <c r="Y876"/>
      <c r="Z876"/>
      <c r="AA876"/>
      <c r="AB876"/>
      <c r="AC876"/>
      <c r="AD876"/>
      <c r="AE876"/>
      <c r="AF876"/>
    </row>
    <row r="877" spans="1:32" s="6" customFormat="1" ht="12.75" customHeight="1" x14ac:dyDescent="0.25">
      <c r="A877"/>
      <c r="B877"/>
      <c r="C877"/>
      <c r="D877"/>
      <c r="E877"/>
      <c r="F877"/>
      <c r="G877"/>
      <c r="H877"/>
      <c r="I877"/>
      <c r="J877"/>
      <c r="K877"/>
      <c r="L877"/>
      <c r="M877"/>
      <c r="N877"/>
      <c r="O877"/>
      <c r="P877"/>
      <c r="Q877"/>
      <c r="R877"/>
      <c r="S877"/>
      <c r="T877"/>
      <c r="U877"/>
      <c r="V877"/>
      <c r="W877"/>
      <c r="X877"/>
      <c r="Y877"/>
      <c r="Z877"/>
      <c r="AA877"/>
      <c r="AB877"/>
      <c r="AC877"/>
      <c r="AD877"/>
      <c r="AE877"/>
      <c r="AF877"/>
    </row>
    <row r="878" spans="1:32" s="6" customFormat="1" ht="12.75" customHeight="1" x14ac:dyDescent="0.25">
      <c r="A878"/>
      <c r="B878"/>
      <c r="C878"/>
      <c r="D878"/>
      <c r="E878"/>
      <c r="F878"/>
      <c r="G878"/>
      <c r="H878"/>
      <c r="I878"/>
      <c r="J878"/>
      <c r="K878"/>
      <c r="L878"/>
      <c r="M878"/>
      <c r="N878"/>
      <c r="O878"/>
      <c r="P878"/>
      <c r="Q878"/>
      <c r="R878"/>
      <c r="S878"/>
      <c r="T878"/>
      <c r="U878"/>
      <c r="V878"/>
      <c r="W878"/>
      <c r="X878"/>
      <c r="Y878"/>
      <c r="Z878"/>
      <c r="AA878"/>
      <c r="AB878"/>
      <c r="AC878"/>
      <c r="AD878"/>
      <c r="AE878"/>
      <c r="AF878"/>
    </row>
    <row r="879" spans="1:32" s="6" customFormat="1" ht="12.75" customHeight="1" x14ac:dyDescent="0.25">
      <c r="A879"/>
      <c r="B879"/>
      <c r="C879"/>
      <c r="D879"/>
      <c r="E879"/>
      <c r="F879"/>
      <c r="G879"/>
      <c r="H879"/>
      <c r="I879"/>
      <c r="J879"/>
      <c r="K879"/>
      <c r="L879"/>
      <c r="M879"/>
      <c r="N879"/>
      <c r="O879"/>
      <c r="P879"/>
      <c r="Q879"/>
      <c r="R879"/>
      <c r="S879"/>
      <c r="T879"/>
      <c r="U879"/>
      <c r="V879"/>
      <c r="W879"/>
      <c r="X879"/>
      <c r="Y879"/>
      <c r="Z879"/>
      <c r="AA879"/>
      <c r="AB879"/>
      <c r="AC879"/>
      <c r="AD879"/>
      <c r="AE879"/>
      <c r="AF879"/>
    </row>
    <row r="880" spans="1:32" s="6" customFormat="1" ht="12.75" customHeight="1" x14ac:dyDescent="0.25">
      <c r="A880"/>
      <c r="B880"/>
      <c r="C880"/>
      <c r="D880"/>
      <c r="E880"/>
      <c r="F880"/>
      <c r="G880"/>
      <c r="H880"/>
      <c r="I880"/>
      <c r="J880"/>
      <c r="K880"/>
      <c r="L880"/>
      <c r="M880"/>
      <c r="N880"/>
      <c r="O880"/>
      <c r="P880"/>
      <c r="Q880"/>
      <c r="R880"/>
      <c r="S880"/>
      <c r="T880"/>
      <c r="U880"/>
      <c r="V880"/>
      <c r="W880"/>
      <c r="X880"/>
      <c r="Y880"/>
      <c r="Z880"/>
      <c r="AA880"/>
      <c r="AB880"/>
      <c r="AC880"/>
      <c r="AD880"/>
      <c r="AE880"/>
      <c r="AF880"/>
    </row>
    <row r="881" spans="1:32" s="6" customFormat="1" ht="12.75" customHeight="1" x14ac:dyDescent="0.25">
      <c r="A881"/>
      <c r="B881"/>
      <c r="C881"/>
      <c r="D881"/>
      <c r="E881"/>
      <c r="F881"/>
      <c r="G881"/>
      <c r="H881"/>
      <c r="I881"/>
      <c r="J881"/>
      <c r="K881"/>
      <c r="L881"/>
      <c r="M881"/>
      <c r="N881"/>
      <c r="O881"/>
      <c r="P881"/>
      <c r="Q881"/>
      <c r="R881"/>
      <c r="S881"/>
      <c r="T881"/>
      <c r="U881"/>
      <c r="V881"/>
      <c r="W881"/>
      <c r="X881"/>
      <c r="Y881"/>
      <c r="Z881"/>
      <c r="AA881"/>
      <c r="AB881"/>
      <c r="AC881"/>
      <c r="AD881"/>
      <c r="AE881"/>
      <c r="AF881"/>
    </row>
    <row r="882" spans="1:32" s="6" customFormat="1" ht="12.75" customHeight="1" x14ac:dyDescent="0.25">
      <c r="A882"/>
      <c r="B882"/>
      <c r="C882"/>
      <c r="D882"/>
      <c r="E882"/>
      <c r="F882"/>
      <c r="G882"/>
      <c r="H882"/>
      <c r="I882"/>
      <c r="J882"/>
      <c r="K882"/>
      <c r="L882"/>
      <c r="M882"/>
      <c r="N882"/>
      <c r="O882"/>
      <c r="P882"/>
      <c r="Q882"/>
      <c r="R882"/>
      <c r="S882"/>
      <c r="T882"/>
      <c r="U882"/>
      <c r="V882"/>
      <c r="W882"/>
      <c r="X882"/>
      <c r="Y882"/>
      <c r="Z882"/>
      <c r="AA882"/>
      <c r="AB882"/>
      <c r="AC882"/>
      <c r="AD882"/>
      <c r="AE882"/>
      <c r="AF882"/>
    </row>
    <row r="883" spans="1:32" s="6" customFormat="1" ht="12.75" customHeight="1" x14ac:dyDescent="0.25">
      <c r="A883"/>
      <c r="B883"/>
      <c r="C883"/>
      <c r="D883"/>
      <c r="E883"/>
      <c r="F883"/>
      <c r="G883"/>
      <c r="H883"/>
      <c r="I883"/>
      <c r="J883"/>
      <c r="K883"/>
      <c r="L883"/>
      <c r="M883"/>
      <c r="N883"/>
      <c r="O883"/>
      <c r="P883"/>
      <c r="Q883"/>
      <c r="R883"/>
      <c r="S883"/>
      <c r="T883"/>
      <c r="U883"/>
      <c r="V883"/>
      <c r="W883"/>
      <c r="X883"/>
      <c r="Y883"/>
      <c r="Z883"/>
      <c r="AA883"/>
      <c r="AB883"/>
      <c r="AC883"/>
      <c r="AD883"/>
      <c r="AE883"/>
      <c r="AF883"/>
    </row>
    <row r="884" spans="1:32" s="6" customFormat="1" ht="12.75" customHeight="1" x14ac:dyDescent="0.25">
      <c r="A884"/>
      <c r="B884"/>
      <c r="C884"/>
      <c r="D884"/>
      <c r="E884"/>
      <c r="F884"/>
      <c r="G884"/>
      <c r="H884"/>
      <c r="I884"/>
      <c r="J884"/>
      <c r="K884"/>
      <c r="L884"/>
      <c r="M884"/>
      <c r="N884"/>
      <c r="O884"/>
      <c r="P884"/>
      <c r="Q884"/>
      <c r="R884"/>
      <c r="S884"/>
      <c r="T884"/>
      <c r="U884"/>
      <c r="V884"/>
      <c r="W884"/>
      <c r="X884"/>
      <c r="Y884"/>
      <c r="Z884"/>
      <c r="AA884"/>
      <c r="AB884"/>
      <c r="AC884"/>
      <c r="AD884"/>
      <c r="AE884"/>
      <c r="AF884"/>
    </row>
    <row r="885" spans="1:32" s="6" customFormat="1" ht="12.75" customHeight="1" x14ac:dyDescent="0.25">
      <c r="A885"/>
      <c r="B885"/>
      <c r="C885"/>
      <c r="D885"/>
      <c r="E885"/>
      <c r="F885"/>
      <c r="G885"/>
      <c r="H885"/>
      <c r="I885"/>
      <c r="J885"/>
      <c r="K885"/>
      <c r="L885"/>
      <c r="M885"/>
      <c r="N885"/>
      <c r="O885"/>
      <c r="P885"/>
      <c r="Q885"/>
      <c r="R885"/>
      <c r="S885"/>
      <c r="T885"/>
      <c r="U885"/>
      <c r="V885"/>
      <c r="W885"/>
      <c r="X885"/>
      <c r="Y885"/>
      <c r="Z885"/>
      <c r="AA885"/>
      <c r="AB885"/>
      <c r="AC885"/>
      <c r="AD885"/>
      <c r="AE885"/>
      <c r="AF885"/>
    </row>
    <row r="886" spans="1:32" s="6" customFormat="1" ht="12.75" customHeight="1" x14ac:dyDescent="0.25">
      <c r="A886"/>
      <c r="B886"/>
      <c r="C886"/>
      <c r="D886"/>
      <c r="E886"/>
      <c r="F886"/>
      <c r="G886"/>
      <c r="H886"/>
      <c r="I886"/>
      <c r="J886"/>
      <c r="K886"/>
      <c r="L886"/>
      <c r="M886"/>
      <c r="N886"/>
      <c r="O886"/>
      <c r="P886"/>
      <c r="Q886"/>
      <c r="R886"/>
      <c r="S886"/>
      <c r="T886"/>
      <c r="U886"/>
      <c r="V886"/>
      <c r="W886"/>
      <c r="X886"/>
      <c r="Y886"/>
      <c r="Z886"/>
      <c r="AA886"/>
      <c r="AB886"/>
      <c r="AC886"/>
      <c r="AD886"/>
      <c r="AE886"/>
      <c r="AF886"/>
    </row>
    <row r="887" spans="1:32" s="6" customFormat="1" ht="12.75" customHeight="1" x14ac:dyDescent="0.25">
      <c r="A887"/>
      <c r="B887"/>
      <c r="C887"/>
      <c r="D887"/>
      <c r="E887"/>
      <c r="F887"/>
      <c r="G887"/>
      <c r="H887"/>
      <c r="I887"/>
      <c r="J887"/>
      <c r="K887"/>
      <c r="L887"/>
      <c r="M887"/>
      <c r="N887"/>
      <c r="O887"/>
      <c r="P887"/>
      <c r="Q887"/>
      <c r="R887"/>
      <c r="S887"/>
      <c r="T887"/>
      <c r="U887"/>
      <c r="V887"/>
      <c r="W887"/>
      <c r="X887"/>
      <c r="Y887"/>
      <c r="Z887"/>
      <c r="AA887"/>
      <c r="AB887"/>
      <c r="AC887"/>
      <c r="AD887"/>
      <c r="AE887"/>
      <c r="AF887"/>
    </row>
    <row r="888" spans="1:32" s="6" customFormat="1" ht="12.75" customHeight="1" x14ac:dyDescent="0.25">
      <c r="A888"/>
      <c r="B888"/>
      <c r="C888"/>
      <c r="D888"/>
      <c r="E888"/>
      <c r="F888"/>
      <c r="G888"/>
      <c r="H888"/>
      <c r="I888"/>
      <c r="J888"/>
      <c r="K888"/>
      <c r="L888"/>
      <c r="M888"/>
      <c r="N888"/>
      <c r="O888"/>
      <c r="P888"/>
      <c r="Q888"/>
      <c r="R888"/>
      <c r="S888"/>
      <c r="T888"/>
      <c r="U888"/>
      <c r="V888"/>
      <c r="W888"/>
      <c r="X888"/>
      <c r="Y888"/>
      <c r="Z888"/>
      <c r="AA888"/>
      <c r="AB888"/>
      <c r="AC888"/>
      <c r="AD888"/>
      <c r="AE888"/>
      <c r="AF888"/>
    </row>
    <row r="889" spans="1:32" s="6" customFormat="1" ht="12.75" customHeight="1" x14ac:dyDescent="0.25">
      <c r="A889"/>
      <c r="B889"/>
      <c r="C889"/>
      <c r="D889"/>
      <c r="E889"/>
      <c r="F889"/>
      <c r="G889"/>
      <c r="H889"/>
      <c r="I889"/>
      <c r="J889"/>
      <c r="K889"/>
      <c r="L889"/>
      <c r="M889"/>
      <c r="N889"/>
      <c r="O889"/>
      <c r="P889"/>
      <c r="Q889"/>
      <c r="R889"/>
      <c r="S889"/>
      <c r="T889"/>
      <c r="U889"/>
      <c r="V889"/>
      <c r="W889"/>
      <c r="X889"/>
      <c r="Y889"/>
      <c r="Z889"/>
      <c r="AA889"/>
      <c r="AB889"/>
      <c r="AC889"/>
      <c r="AD889"/>
      <c r="AE889"/>
      <c r="AF889"/>
    </row>
    <row r="890" spans="1:32" s="6" customFormat="1" ht="12.75" customHeight="1" x14ac:dyDescent="0.25">
      <c r="A890"/>
      <c r="B890"/>
      <c r="C890"/>
      <c r="D890"/>
      <c r="E890"/>
      <c r="F890"/>
      <c r="G890"/>
      <c r="H890"/>
      <c r="I890"/>
      <c r="J890"/>
      <c r="K890"/>
      <c r="L890"/>
      <c r="M890"/>
      <c r="N890"/>
      <c r="O890"/>
      <c r="P890"/>
      <c r="Q890"/>
      <c r="R890"/>
      <c r="S890"/>
      <c r="T890"/>
      <c r="U890"/>
      <c r="V890"/>
      <c r="W890"/>
      <c r="X890"/>
      <c r="Y890"/>
      <c r="Z890"/>
      <c r="AA890"/>
      <c r="AB890"/>
      <c r="AC890"/>
      <c r="AD890"/>
      <c r="AE890"/>
      <c r="AF890"/>
    </row>
    <row r="891" spans="1:32" s="6" customFormat="1" ht="12.75" customHeight="1" x14ac:dyDescent="0.25">
      <c r="A891"/>
      <c r="B891"/>
      <c r="C891"/>
      <c r="D891"/>
      <c r="E891"/>
      <c r="F891"/>
      <c r="G891"/>
      <c r="H891"/>
      <c r="I891"/>
      <c r="J891"/>
      <c r="K891"/>
      <c r="L891"/>
      <c r="M891"/>
      <c r="N891"/>
      <c r="O891"/>
      <c r="P891"/>
      <c r="Q891"/>
      <c r="R891"/>
      <c r="S891"/>
      <c r="T891"/>
      <c r="U891"/>
      <c r="V891"/>
      <c r="W891"/>
      <c r="X891"/>
      <c r="Y891"/>
      <c r="Z891"/>
      <c r="AA891"/>
      <c r="AB891"/>
      <c r="AC891"/>
      <c r="AD891"/>
      <c r="AE891"/>
      <c r="AF891"/>
    </row>
    <row r="892" spans="1:32" s="6" customFormat="1" ht="12.75" customHeight="1" x14ac:dyDescent="0.25">
      <c r="A892"/>
      <c r="B892"/>
      <c r="C892"/>
      <c r="D892"/>
      <c r="E892"/>
      <c r="F892"/>
      <c r="G892"/>
      <c r="H892"/>
      <c r="I892"/>
      <c r="J892"/>
      <c r="K892"/>
      <c r="L892"/>
      <c r="M892"/>
      <c r="N892"/>
      <c r="O892"/>
      <c r="P892"/>
      <c r="Q892"/>
      <c r="R892"/>
      <c r="S892"/>
      <c r="T892"/>
      <c r="U892"/>
      <c r="V892"/>
      <c r="W892"/>
      <c r="X892"/>
      <c r="Y892"/>
      <c r="Z892"/>
      <c r="AA892"/>
      <c r="AB892"/>
      <c r="AC892"/>
      <c r="AD892"/>
      <c r="AE892"/>
      <c r="AF892"/>
    </row>
    <row r="893" spans="1:32" s="6" customFormat="1" ht="12.75" customHeight="1" x14ac:dyDescent="0.25">
      <c r="A893"/>
      <c r="B893"/>
      <c r="C893"/>
      <c r="D893"/>
      <c r="E893"/>
      <c r="F893"/>
      <c r="G893"/>
      <c r="H893"/>
      <c r="I893"/>
      <c r="J893"/>
      <c r="K893"/>
      <c r="L893"/>
      <c r="M893"/>
      <c r="N893"/>
      <c r="O893"/>
      <c r="P893"/>
      <c r="Q893"/>
      <c r="R893"/>
      <c r="S893"/>
      <c r="T893"/>
      <c r="U893"/>
      <c r="V893"/>
      <c r="W893"/>
      <c r="X893"/>
      <c r="Y893"/>
      <c r="Z893"/>
      <c r="AA893"/>
      <c r="AB893"/>
      <c r="AC893"/>
      <c r="AD893"/>
      <c r="AE893"/>
      <c r="AF893"/>
    </row>
    <row r="894" spans="1:32" s="6" customFormat="1" ht="12.75" customHeight="1" x14ac:dyDescent="0.25">
      <c r="A894"/>
      <c r="B894"/>
      <c r="C894"/>
      <c r="D894"/>
      <c r="E894"/>
      <c r="F894"/>
      <c r="G894"/>
      <c r="H894"/>
      <c r="I894"/>
      <c r="J894"/>
      <c r="K894"/>
      <c r="L894"/>
      <c r="M894"/>
      <c r="N894"/>
      <c r="O894"/>
      <c r="P894"/>
      <c r="Q894"/>
      <c r="R894"/>
      <c r="S894"/>
      <c r="T894"/>
      <c r="U894"/>
      <c r="V894"/>
      <c r="W894"/>
      <c r="X894"/>
      <c r="Y894"/>
      <c r="Z894"/>
      <c r="AA894"/>
      <c r="AB894"/>
      <c r="AC894"/>
      <c r="AD894"/>
      <c r="AE894"/>
      <c r="AF894"/>
    </row>
    <row r="895" spans="1:32" s="6" customFormat="1" ht="12.75" customHeight="1" x14ac:dyDescent="0.25">
      <c r="A895"/>
      <c r="B895"/>
      <c r="C895"/>
      <c r="D895"/>
      <c r="E895"/>
      <c r="F895"/>
      <c r="G895"/>
      <c r="H895"/>
      <c r="I895"/>
      <c r="J895"/>
      <c r="K895"/>
      <c r="L895"/>
      <c r="M895"/>
      <c r="N895"/>
      <c r="O895"/>
      <c r="P895"/>
      <c r="Q895"/>
      <c r="R895"/>
      <c r="S895"/>
      <c r="T895"/>
      <c r="U895"/>
      <c r="V895"/>
      <c r="W895"/>
      <c r="X895"/>
      <c r="Y895"/>
      <c r="Z895"/>
      <c r="AA895"/>
      <c r="AB895"/>
      <c r="AC895"/>
      <c r="AD895"/>
      <c r="AE895"/>
      <c r="AF895"/>
    </row>
    <row r="896" spans="1:32" s="6" customFormat="1" ht="12.75" customHeight="1" x14ac:dyDescent="0.25">
      <c r="A896"/>
      <c r="B896"/>
      <c r="C896"/>
      <c r="D896"/>
      <c r="E896"/>
      <c r="F896"/>
      <c r="G896"/>
      <c r="H896"/>
      <c r="I896"/>
      <c r="J896"/>
      <c r="K896"/>
      <c r="L896"/>
      <c r="M896"/>
      <c r="N896"/>
      <c r="O896"/>
      <c r="P896"/>
      <c r="Q896"/>
      <c r="R896"/>
      <c r="S896"/>
      <c r="T896"/>
      <c r="U896"/>
      <c r="V896"/>
      <c r="W896"/>
      <c r="X896"/>
      <c r="Y896"/>
      <c r="Z896"/>
      <c r="AA896"/>
      <c r="AB896"/>
      <c r="AC896"/>
      <c r="AD896"/>
      <c r="AE896"/>
      <c r="AF896"/>
    </row>
    <row r="897" spans="1:32" s="6" customFormat="1" ht="12.75" customHeight="1" x14ac:dyDescent="0.25">
      <c r="A897"/>
      <c r="B897"/>
      <c r="C897"/>
      <c r="D897"/>
      <c r="E897"/>
      <c r="F897"/>
      <c r="G897"/>
      <c r="H897"/>
      <c r="I897"/>
      <c r="J897"/>
      <c r="K897"/>
      <c r="L897"/>
      <c r="M897"/>
      <c r="N897"/>
      <c r="O897"/>
      <c r="P897"/>
      <c r="Q897"/>
      <c r="R897"/>
      <c r="S897"/>
      <c r="T897"/>
      <c r="U897"/>
      <c r="V897"/>
      <c r="W897"/>
      <c r="X897"/>
      <c r="Y897"/>
      <c r="Z897"/>
      <c r="AA897"/>
      <c r="AB897"/>
      <c r="AC897"/>
      <c r="AD897"/>
      <c r="AE897"/>
      <c r="AF897"/>
    </row>
    <row r="898" spans="1:32" s="6" customFormat="1" ht="12.75" customHeight="1" x14ac:dyDescent="0.25">
      <c r="A898"/>
      <c r="B898"/>
      <c r="C898"/>
      <c r="D898"/>
      <c r="E898"/>
      <c r="F898"/>
      <c r="G898"/>
      <c r="H898"/>
      <c r="I898"/>
      <c r="J898"/>
      <c r="K898"/>
      <c r="L898"/>
      <c r="M898"/>
      <c r="N898"/>
      <c r="O898"/>
      <c r="P898"/>
      <c r="Q898"/>
      <c r="R898"/>
      <c r="S898"/>
      <c r="T898"/>
      <c r="U898"/>
      <c r="V898"/>
      <c r="W898"/>
      <c r="X898"/>
      <c r="Y898"/>
      <c r="Z898"/>
      <c r="AA898"/>
      <c r="AB898"/>
      <c r="AC898"/>
      <c r="AD898"/>
      <c r="AE898"/>
      <c r="AF898"/>
    </row>
    <row r="899" spans="1:32" s="6" customFormat="1" ht="12.75" customHeight="1" x14ac:dyDescent="0.25">
      <c r="A899"/>
      <c r="B899"/>
      <c r="C899"/>
      <c r="D899"/>
      <c r="E899"/>
      <c r="F899"/>
      <c r="G899"/>
      <c r="H899"/>
      <c r="I899"/>
      <c r="J899"/>
      <c r="K899"/>
      <c r="L899"/>
      <c r="M899"/>
      <c r="N899"/>
      <c r="O899"/>
      <c r="P899"/>
      <c r="Q899"/>
      <c r="R899"/>
      <c r="S899"/>
      <c r="T899"/>
      <c r="U899"/>
      <c r="V899"/>
      <c r="W899"/>
      <c r="X899"/>
      <c r="Y899"/>
      <c r="Z899"/>
      <c r="AA899"/>
      <c r="AB899"/>
      <c r="AC899"/>
      <c r="AD899"/>
      <c r="AE899"/>
      <c r="AF899"/>
    </row>
    <row r="900" spans="1:32" s="6" customFormat="1" ht="12.75" customHeight="1" x14ac:dyDescent="0.25">
      <c r="A900"/>
      <c r="B900"/>
      <c r="C900"/>
      <c r="D900"/>
      <c r="E900"/>
      <c r="F900"/>
      <c r="G900"/>
      <c r="H900"/>
      <c r="I900"/>
      <c r="J900"/>
      <c r="K900"/>
      <c r="L900"/>
      <c r="M900"/>
      <c r="N900"/>
      <c r="O900"/>
      <c r="P900"/>
      <c r="Q900"/>
      <c r="R900"/>
      <c r="S900"/>
      <c r="T900"/>
      <c r="U900"/>
      <c r="V900"/>
      <c r="W900"/>
      <c r="X900"/>
      <c r="Y900"/>
      <c r="Z900"/>
      <c r="AA900"/>
      <c r="AB900"/>
      <c r="AC900"/>
      <c r="AD900"/>
      <c r="AE900"/>
      <c r="AF900"/>
    </row>
    <row r="901" spans="1:32" s="6" customFormat="1" ht="12.75" customHeight="1" x14ac:dyDescent="0.25">
      <c r="A901"/>
      <c r="B901"/>
      <c r="C901"/>
      <c r="D901"/>
      <c r="E901"/>
      <c r="F901"/>
      <c r="G901"/>
      <c r="H901"/>
      <c r="I901"/>
      <c r="J901"/>
      <c r="K901"/>
      <c r="L901"/>
      <c r="M901"/>
      <c r="N901"/>
      <c r="O901"/>
      <c r="P901"/>
      <c r="Q901"/>
      <c r="R901"/>
      <c r="S901"/>
      <c r="T901"/>
      <c r="U901"/>
      <c r="V901"/>
      <c r="W901"/>
      <c r="X901"/>
      <c r="Y901"/>
      <c r="Z901"/>
      <c r="AA901"/>
      <c r="AB901"/>
      <c r="AC901"/>
      <c r="AD901"/>
      <c r="AE901"/>
      <c r="AF901"/>
    </row>
    <row r="902" spans="1:32" s="6" customFormat="1" ht="12.75" customHeight="1" x14ac:dyDescent="0.25">
      <c r="A902"/>
      <c r="B902"/>
      <c r="C902"/>
      <c r="D902"/>
      <c r="E902"/>
      <c r="F902"/>
      <c r="G902"/>
      <c r="H902"/>
      <c r="I902"/>
      <c r="J902"/>
      <c r="K902"/>
      <c r="L902"/>
      <c r="M902"/>
      <c r="N902"/>
      <c r="O902"/>
      <c r="P902"/>
      <c r="Q902"/>
      <c r="R902"/>
      <c r="S902"/>
      <c r="T902"/>
      <c r="U902"/>
      <c r="V902"/>
      <c r="W902"/>
      <c r="X902"/>
      <c r="Y902"/>
      <c r="Z902"/>
      <c r="AA902"/>
      <c r="AB902"/>
      <c r="AC902"/>
      <c r="AD902"/>
      <c r="AE902"/>
      <c r="AF902"/>
    </row>
    <row r="903" spans="1:32" s="6" customFormat="1" ht="12.75" customHeight="1" x14ac:dyDescent="0.25">
      <c r="A903"/>
      <c r="B903"/>
      <c r="C903"/>
      <c r="D903"/>
      <c r="E903"/>
      <c r="F903"/>
      <c r="G903"/>
      <c r="H903"/>
      <c r="I903"/>
      <c r="J903"/>
      <c r="K903"/>
      <c r="L903"/>
      <c r="M903"/>
      <c r="N903"/>
      <c r="O903"/>
      <c r="P903"/>
      <c r="Q903"/>
      <c r="R903"/>
      <c r="S903"/>
      <c r="T903"/>
      <c r="U903"/>
      <c r="V903"/>
      <c r="W903"/>
      <c r="X903"/>
      <c r="Y903"/>
      <c r="Z903"/>
      <c r="AA903"/>
      <c r="AB903"/>
      <c r="AC903"/>
      <c r="AD903"/>
      <c r="AE903"/>
      <c r="AF903"/>
    </row>
    <row r="904" spans="1:32" s="6" customFormat="1" ht="12.75" customHeight="1" x14ac:dyDescent="0.25">
      <c r="A904"/>
      <c r="B904"/>
      <c r="C904"/>
      <c r="D904"/>
      <c r="E904"/>
      <c r="F904"/>
      <c r="G904"/>
      <c r="H904"/>
      <c r="I904"/>
      <c r="J904"/>
      <c r="K904"/>
      <c r="L904"/>
      <c r="M904"/>
      <c r="N904"/>
      <c r="O904"/>
      <c r="P904"/>
      <c r="Q904"/>
      <c r="R904"/>
      <c r="S904"/>
      <c r="T904"/>
      <c r="U904"/>
      <c r="V904"/>
      <c r="W904"/>
      <c r="X904"/>
      <c r="Y904"/>
      <c r="Z904"/>
      <c r="AA904"/>
      <c r="AB904"/>
      <c r="AC904"/>
      <c r="AD904"/>
      <c r="AE904"/>
      <c r="AF904"/>
    </row>
    <row r="905" spans="1:32" s="6" customFormat="1" ht="12.75" customHeight="1" x14ac:dyDescent="0.25">
      <c r="A905"/>
      <c r="B905"/>
      <c r="C905"/>
      <c r="D905"/>
      <c r="E905"/>
      <c r="F905"/>
      <c r="G905"/>
      <c r="H905"/>
      <c r="I905"/>
      <c r="J905"/>
      <c r="K905"/>
      <c r="L905"/>
      <c r="M905"/>
      <c r="N905"/>
      <c r="O905"/>
      <c r="P905"/>
      <c r="Q905"/>
      <c r="R905"/>
      <c r="S905"/>
      <c r="T905"/>
      <c r="U905"/>
      <c r="V905"/>
      <c r="W905"/>
      <c r="X905"/>
      <c r="Y905"/>
      <c r="Z905"/>
      <c r="AA905"/>
      <c r="AB905"/>
      <c r="AC905"/>
      <c r="AD905"/>
      <c r="AE905"/>
      <c r="AF905"/>
    </row>
    <row r="906" spans="1:32" s="6" customFormat="1" ht="12.75" customHeight="1" x14ac:dyDescent="0.25">
      <c r="A906"/>
      <c r="B906"/>
      <c r="C906"/>
      <c r="D906"/>
      <c r="E906"/>
      <c r="F906"/>
      <c r="G906"/>
      <c r="H906"/>
      <c r="I906"/>
      <c r="J906"/>
      <c r="K906"/>
      <c r="L906"/>
      <c r="M906"/>
      <c r="N906"/>
      <c r="O906"/>
      <c r="P906"/>
      <c r="Q906"/>
      <c r="R906"/>
      <c r="S906"/>
      <c r="T906"/>
      <c r="U906"/>
      <c r="V906"/>
      <c r="W906"/>
      <c r="X906"/>
      <c r="Y906"/>
      <c r="Z906"/>
      <c r="AA906"/>
      <c r="AB906"/>
      <c r="AC906"/>
      <c r="AD906"/>
      <c r="AE906"/>
      <c r="AF906"/>
    </row>
    <row r="907" spans="1:32" s="6" customFormat="1" ht="12.75" customHeight="1" x14ac:dyDescent="0.25">
      <c r="A907"/>
      <c r="B907"/>
      <c r="C907"/>
      <c r="D907"/>
      <c r="E907"/>
      <c r="F907"/>
      <c r="G907"/>
      <c r="H907"/>
      <c r="I907"/>
      <c r="J907"/>
      <c r="K907"/>
      <c r="L907"/>
      <c r="M907"/>
      <c r="N907"/>
      <c r="O907"/>
      <c r="P907"/>
      <c r="Q907"/>
      <c r="R907"/>
      <c r="S907"/>
      <c r="T907"/>
      <c r="U907"/>
      <c r="V907"/>
      <c r="W907"/>
      <c r="X907"/>
      <c r="Y907"/>
      <c r="Z907"/>
      <c r="AA907"/>
      <c r="AB907"/>
      <c r="AC907"/>
      <c r="AD907"/>
      <c r="AE907"/>
      <c r="AF907"/>
    </row>
    <row r="908" spans="1:32" s="6" customFormat="1" ht="12.75" customHeight="1" x14ac:dyDescent="0.25">
      <c r="A908"/>
      <c r="B908"/>
      <c r="C908"/>
      <c r="D908"/>
      <c r="E908"/>
      <c r="F908"/>
      <c r="G908"/>
      <c r="H908"/>
      <c r="I908"/>
      <c r="J908"/>
      <c r="K908"/>
      <c r="L908"/>
      <c r="M908"/>
      <c r="N908"/>
      <c r="O908"/>
      <c r="P908"/>
      <c r="Q908"/>
      <c r="R908"/>
      <c r="S908"/>
      <c r="T908"/>
      <c r="U908"/>
      <c r="V908"/>
      <c r="W908"/>
      <c r="X908"/>
      <c r="Y908"/>
      <c r="Z908"/>
      <c r="AA908"/>
      <c r="AB908"/>
      <c r="AC908"/>
      <c r="AD908"/>
      <c r="AE908"/>
      <c r="AF908"/>
    </row>
    <row r="909" spans="1:32" s="6" customFormat="1" ht="12.75" customHeight="1" x14ac:dyDescent="0.25">
      <c r="A909"/>
      <c r="B909"/>
      <c r="C909"/>
      <c r="D909"/>
      <c r="E909"/>
      <c r="F909"/>
      <c r="G909"/>
      <c r="H909"/>
      <c r="I909"/>
      <c r="J909"/>
      <c r="K909"/>
      <c r="L909"/>
      <c r="M909"/>
      <c r="N909"/>
      <c r="O909"/>
      <c r="P909"/>
      <c r="Q909"/>
      <c r="R909"/>
      <c r="S909"/>
      <c r="T909"/>
      <c r="U909"/>
      <c r="V909"/>
      <c r="W909"/>
      <c r="X909"/>
      <c r="Y909"/>
      <c r="Z909"/>
      <c r="AA909"/>
      <c r="AB909"/>
      <c r="AC909"/>
      <c r="AD909"/>
      <c r="AE909"/>
      <c r="AF909"/>
    </row>
    <row r="910" spans="1:32" s="6" customFormat="1" ht="12.75" customHeight="1" x14ac:dyDescent="0.25">
      <c r="A910"/>
      <c r="B910"/>
      <c r="C910"/>
      <c r="D910"/>
      <c r="E910"/>
      <c r="F910"/>
      <c r="G910"/>
      <c r="H910"/>
      <c r="I910"/>
      <c r="J910"/>
      <c r="K910"/>
      <c r="L910"/>
      <c r="M910"/>
      <c r="N910"/>
      <c r="O910"/>
      <c r="P910"/>
      <c r="Q910"/>
      <c r="R910"/>
      <c r="S910"/>
      <c r="T910"/>
      <c r="U910"/>
      <c r="V910"/>
      <c r="W910"/>
      <c r="X910"/>
      <c r="Y910"/>
      <c r="Z910"/>
      <c r="AA910"/>
      <c r="AB910"/>
      <c r="AC910"/>
      <c r="AD910"/>
      <c r="AE910"/>
      <c r="AF910"/>
    </row>
    <row r="911" spans="1:32" s="6" customFormat="1" ht="12.75" customHeight="1" x14ac:dyDescent="0.25">
      <c r="A911"/>
      <c r="B911"/>
      <c r="C911"/>
      <c r="D911"/>
      <c r="E911"/>
      <c r="F911"/>
      <c r="G911"/>
      <c r="H911"/>
      <c r="I911"/>
      <c r="J911"/>
      <c r="K911"/>
      <c r="L911"/>
      <c r="M911"/>
      <c r="N911"/>
      <c r="O911"/>
      <c r="P911"/>
      <c r="Q911"/>
      <c r="R911"/>
      <c r="S911"/>
      <c r="T911"/>
      <c r="U911"/>
      <c r="V911"/>
      <c r="W911"/>
      <c r="X911"/>
      <c r="Y911"/>
      <c r="Z911"/>
      <c r="AA911"/>
      <c r="AB911"/>
      <c r="AC911"/>
      <c r="AD911"/>
      <c r="AE911"/>
      <c r="AF911"/>
    </row>
    <row r="912" spans="1:32" s="6" customFormat="1" ht="12.75" customHeight="1" x14ac:dyDescent="0.25">
      <c r="A912"/>
      <c r="B912"/>
      <c r="C912"/>
      <c r="D912"/>
      <c r="E912"/>
      <c r="F912"/>
      <c r="G912"/>
      <c r="H912"/>
      <c r="I912"/>
      <c r="J912"/>
      <c r="K912"/>
      <c r="L912"/>
      <c r="M912"/>
      <c r="N912"/>
      <c r="O912"/>
      <c r="P912"/>
      <c r="Q912"/>
      <c r="R912"/>
      <c r="S912"/>
      <c r="T912"/>
      <c r="U912"/>
      <c r="V912"/>
      <c r="W912"/>
      <c r="X912"/>
      <c r="Y912"/>
      <c r="Z912"/>
      <c r="AA912"/>
      <c r="AB912"/>
      <c r="AC912"/>
      <c r="AD912"/>
      <c r="AE912"/>
      <c r="AF912"/>
    </row>
    <row r="913" spans="1:32" s="6" customFormat="1" ht="12.75" customHeight="1" x14ac:dyDescent="0.25">
      <c r="A913"/>
      <c r="B913"/>
      <c r="C913"/>
      <c r="D913"/>
      <c r="E913"/>
      <c r="F913"/>
      <c r="G913"/>
      <c r="H913"/>
      <c r="I913"/>
      <c r="J913"/>
      <c r="K913"/>
      <c r="L913"/>
      <c r="M913"/>
      <c r="N913"/>
      <c r="O913"/>
      <c r="P913"/>
      <c r="Q913"/>
      <c r="R913"/>
      <c r="S913"/>
      <c r="T913"/>
      <c r="U913"/>
      <c r="V913"/>
      <c r="W913"/>
      <c r="X913"/>
      <c r="Y913"/>
      <c r="Z913"/>
      <c r="AA913"/>
      <c r="AB913"/>
      <c r="AC913"/>
      <c r="AD913"/>
      <c r="AE913"/>
      <c r="AF913"/>
    </row>
    <row r="914" spans="1:32" s="6" customFormat="1" ht="12.75" customHeight="1" x14ac:dyDescent="0.25">
      <c r="A914"/>
      <c r="B914"/>
      <c r="C914"/>
      <c r="D914"/>
      <c r="E914"/>
      <c r="F914"/>
      <c r="G914"/>
      <c r="H914"/>
      <c r="I914"/>
      <c r="J914"/>
      <c r="K914"/>
      <c r="L914"/>
      <c r="M914"/>
      <c r="N914"/>
      <c r="O914"/>
      <c r="P914"/>
      <c r="Q914"/>
      <c r="R914"/>
      <c r="S914"/>
      <c r="T914"/>
      <c r="U914"/>
      <c r="V914"/>
      <c r="W914"/>
      <c r="X914"/>
      <c r="Y914"/>
      <c r="Z914"/>
      <c r="AA914"/>
      <c r="AB914"/>
      <c r="AC914"/>
      <c r="AD914"/>
      <c r="AE914"/>
      <c r="AF914"/>
    </row>
    <row r="915" spans="1:32" s="6" customFormat="1" ht="12.75" customHeight="1" x14ac:dyDescent="0.25">
      <c r="A915"/>
      <c r="B915"/>
      <c r="C915"/>
      <c r="D915"/>
      <c r="E915"/>
      <c r="F915"/>
      <c r="G915"/>
      <c r="H915"/>
      <c r="I915"/>
      <c r="J915"/>
      <c r="K915"/>
      <c r="L915"/>
      <c r="M915"/>
      <c r="N915"/>
      <c r="O915"/>
      <c r="P915"/>
      <c r="Q915"/>
      <c r="R915"/>
      <c r="S915"/>
      <c r="T915"/>
      <c r="U915"/>
      <c r="V915"/>
      <c r="W915"/>
      <c r="X915"/>
      <c r="Y915"/>
      <c r="Z915"/>
      <c r="AA915"/>
      <c r="AB915"/>
      <c r="AC915"/>
      <c r="AD915"/>
      <c r="AE915"/>
      <c r="AF915"/>
    </row>
    <row r="916" spans="1:32" s="6" customFormat="1" ht="12.75" customHeight="1" x14ac:dyDescent="0.25">
      <c r="A916"/>
      <c r="B916"/>
      <c r="C916"/>
      <c r="D916"/>
      <c r="E916"/>
      <c r="F916"/>
      <c r="G916"/>
      <c r="H916"/>
      <c r="I916"/>
      <c r="J916"/>
      <c r="K916"/>
      <c r="L916"/>
      <c r="M916"/>
      <c r="N916"/>
      <c r="O916"/>
      <c r="P916"/>
      <c r="Q916"/>
      <c r="R916"/>
      <c r="S916"/>
      <c r="T916"/>
      <c r="U916"/>
      <c r="V916"/>
      <c r="W916"/>
      <c r="X916"/>
      <c r="Y916"/>
      <c r="Z916"/>
      <c r="AA916"/>
      <c r="AB916"/>
      <c r="AC916"/>
      <c r="AD916"/>
      <c r="AE916"/>
      <c r="AF916"/>
    </row>
    <row r="917" spans="1:32" s="6" customFormat="1" ht="12.75" customHeight="1" x14ac:dyDescent="0.25">
      <c r="A917"/>
      <c r="B917"/>
      <c r="C917"/>
      <c r="D917"/>
      <c r="E917"/>
      <c r="F917"/>
      <c r="G917"/>
      <c r="H917"/>
      <c r="I917"/>
      <c r="J917"/>
      <c r="K917"/>
      <c r="L917"/>
      <c r="M917"/>
      <c r="N917"/>
      <c r="O917"/>
      <c r="P917"/>
      <c r="Q917"/>
      <c r="R917"/>
      <c r="S917"/>
      <c r="T917"/>
      <c r="U917"/>
      <c r="V917"/>
      <c r="W917"/>
      <c r="X917"/>
      <c r="Y917"/>
      <c r="Z917"/>
      <c r="AA917"/>
      <c r="AB917"/>
      <c r="AC917"/>
      <c r="AD917"/>
      <c r="AE917"/>
      <c r="AF917"/>
    </row>
    <row r="918" spans="1:32" s="6" customFormat="1" ht="12.75" customHeight="1" x14ac:dyDescent="0.25">
      <c r="A918"/>
      <c r="B918"/>
      <c r="C918"/>
      <c r="D918"/>
      <c r="E918"/>
      <c r="F918"/>
      <c r="G918"/>
      <c r="H918"/>
      <c r="I918"/>
      <c r="J918"/>
      <c r="K918"/>
      <c r="L918"/>
      <c r="M918"/>
      <c r="N918"/>
      <c r="O918"/>
      <c r="P918"/>
      <c r="Q918"/>
      <c r="R918"/>
      <c r="S918"/>
      <c r="T918"/>
      <c r="U918"/>
      <c r="V918"/>
      <c r="W918"/>
      <c r="X918"/>
      <c r="Y918"/>
      <c r="Z918"/>
      <c r="AA918"/>
      <c r="AB918"/>
      <c r="AC918"/>
      <c r="AD918"/>
      <c r="AE918"/>
      <c r="AF918"/>
    </row>
    <row r="919" spans="1:32" s="6" customFormat="1" ht="12.75" customHeight="1" x14ac:dyDescent="0.25">
      <c r="A919"/>
      <c r="B919"/>
      <c r="C919"/>
      <c r="D919"/>
      <c r="E919"/>
      <c r="F919"/>
      <c r="G919"/>
      <c r="H919"/>
      <c r="I919"/>
      <c r="J919"/>
      <c r="K919"/>
      <c r="L919"/>
      <c r="M919"/>
      <c r="N919"/>
      <c r="O919"/>
      <c r="P919"/>
      <c r="Q919"/>
      <c r="R919"/>
      <c r="S919"/>
      <c r="T919"/>
      <c r="U919"/>
      <c r="V919"/>
      <c r="W919"/>
      <c r="X919"/>
      <c r="Y919"/>
      <c r="Z919"/>
      <c r="AA919"/>
      <c r="AB919"/>
      <c r="AC919"/>
      <c r="AD919"/>
      <c r="AE919"/>
      <c r="AF919"/>
    </row>
    <row r="920" spans="1:32" s="6" customFormat="1" ht="12.75" customHeight="1" x14ac:dyDescent="0.25">
      <c r="A920"/>
      <c r="B920"/>
      <c r="C920"/>
      <c r="D920"/>
      <c r="E920"/>
      <c r="F920"/>
      <c r="G920"/>
      <c r="H920"/>
      <c r="I920"/>
      <c r="J920"/>
      <c r="K920"/>
      <c r="L920"/>
      <c r="M920"/>
      <c r="N920"/>
      <c r="O920"/>
      <c r="P920"/>
      <c r="Q920"/>
      <c r="R920"/>
      <c r="S920"/>
      <c r="T920"/>
      <c r="U920"/>
      <c r="V920"/>
      <c r="W920"/>
      <c r="X920"/>
      <c r="Y920"/>
      <c r="Z920"/>
      <c r="AA920"/>
      <c r="AB920"/>
      <c r="AC920"/>
      <c r="AD920"/>
      <c r="AE920"/>
      <c r="AF920"/>
    </row>
    <row r="921" spans="1:32" s="6" customFormat="1" ht="12.75" customHeight="1" x14ac:dyDescent="0.25">
      <c r="A921"/>
      <c r="B921"/>
      <c r="C921"/>
      <c r="D921"/>
      <c r="E921"/>
      <c r="F921"/>
      <c r="G921"/>
      <c r="H921"/>
      <c r="I921"/>
      <c r="J921"/>
      <c r="K921"/>
      <c r="L921"/>
      <c r="M921"/>
      <c r="N921"/>
      <c r="O921"/>
      <c r="P921"/>
      <c r="Q921"/>
      <c r="R921"/>
      <c r="S921"/>
      <c r="T921"/>
      <c r="U921"/>
      <c r="V921"/>
      <c r="W921"/>
      <c r="X921"/>
      <c r="Y921"/>
      <c r="Z921"/>
      <c r="AA921"/>
      <c r="AB921"/>
      <c r="AC921"/>
      <c r="AD921"/>
      <c r="AE921"/>
      <c r="AF921"/>
    </row>
    <row r="922" spans="1:32" s="6" customFormat="1" ht="12.75" customHeight="1" x14ac:dyDescent="0.25">
      <c r="A922"/>
      <c r="B922"/>
      <c r="C922"/>
      <c r="D922"/>
      <c r="E922"/>
      <c r="F922"/>
      <c r="G922"/>
      <c r="H922"/>
      <c r="I922"/>
      <c r="J922"/>
      <c r="K922"/>
      <c r="L922"/>
      <c r="M922"/>
      <c r="N922"/>
      <c r="O922"/>
      <c r="P922"/>
      <c r="Q922"/>
      <c r="R922"/>
      <c r="S922"/>
      <c r="T922"/>
      <c r="U922"/>
      <c r="V922"/>
      <c r="W922"/>
      <c r="X922"/>
      <c r="Y922"/>
      <c r="Z922"/>
      <c r="AA922"/>
      <c r="AB922"/>
      <c r="AC922"/>
      <c r="AD922"/>
      <c r="AE922"/>
      <c r="AF922"/>
    </row>
    <row r="923" spans="1:32" s="6" customFormat="1" ht="12.75" customHeight="1" x14ac:dyDescent="0.25">
      <c r="A923"/>
      <c r="B923"/>
      <c r="C923"/>
      <c r="D923"/>
      <c r="E923"/>
      <c r="F923"/>
      <c r="G923"/>
      <c r="H923"/>
      <c r="I923"/>
      <c r="J923"/>
      <c r="K923"/>
      <c r="L923"/>
      <c r="M923"/>
      <c r="N923"/>
      <c r="O923"/>
      <c r="P923"/>
      <c r="Q923"/>
      <c r="R923"/>
      <c r="S923"/>
      <c r="T923"/>
      <c r="U923"/>
      <c r="V923"/>
      <c r="W923"/>
      <c r="X923"/>
      <c r="Y923"/>
      <c r="Z923"/>
      <c r="AA923"/>
      <c r="AB923"/>
      <c r="AC923"/>
      <c r="AD923"/>
      <c r="AE923"/>
      <c r="AF923"/>
    </row>
    <row r="924" spans="1:32" s="6" customFormat="1" ht="12.75" customHeight="1" x14ac:dyDescent="0.25">
      <c r="A924"/>
      <c r="B924"/>
      <c r="C924"/>
      <c r="D924"/>
      <c r="E924"/>
      <c r="F924"/>
      <c r="G924"/>
      <c r="H924"/>
      <c r="I924"/>
      <c r="J924"/>
      <c r="K924"/>
      <c r="L924"/>
      <c r="M924"/>
      <c r="N924"/>
      <c r="O924"/>
      <c r="P924"/>
      <c r="Q924"/>
      <c r="R924"/>
      <c r="S924"/>
      <c r="T924"/>
      <c r="U924"/>
      <c r="V924"/>
      <c r="W924"/>
      <c r="X924"/>
      <c r="Y924"/>
      <c r="Z924"/>
      <c r="AA924"/>
      <c r="AB924"/>
      <c r="AC924"/>
      <c r="AD924"/>
      <c r="AE924"/>
      <c r="AF924"/>
    </row>
    <row r="925" spans="1:32" s="6" customFormat="1" ht="12.75" customHeight="1" x14ac:dyDescent="0.25">
      <c r="A925"/>
      <c r="B925"/>
      <c r="C925"/>
      <c r="D925"/>
      <c r="E925"/>
      <c r="F925"/>
      <c r="G925"/>
      <c r="H925"/>
      <c r="I925"/>
      <c r="J925"/>
      <c r="K925"/>
      <c r="L925"/>
      <c r="M925"/>
      <c r="N925"/>
      <c r="O925"/>
      <c r="P925"/>
      <c r="Q925"/>
      <c r="R925"/>
      <c r="S925"/>
      <c r="T925"/>
      <c r="U925"/>
      <c r="V925"/>
      <c r="W925"/>
      <c r="X925"/>
      <c r="Y925"/>
      <c r="Z925"/>
      <c r="AA925"/>
      <c r="AB925"/>
      <c r="AC925"/>
      <c r="AD925"/>
      <c r="AE925"/>
      <c r="AF925"/>
    </row>
    <row r="926" spans="1:32" s="6" customFormat="1" ht="12.75" customHeight="1" x14ac:dyDescent="0.25">
      <c r="A926"/>
      <c r="B926"/>
      <c r="C926"/>
      <c r="D926"/>
      <c r="E926"/>
      <c r="F926"/>
      <c r="G926"/>
      <c r="H926"/>
      <c r="I926"/>
      <c r="J926"/>
      <c r="K926"/>
      <c r="L926"/>
      <c r="M926"/>
      <c r="N926"/>
      <c r="O926"/>
      <c r="P926"/>
      <c r="Q926"/>
      <c r="R926"/>
      <c r="S926"/>
      <c r="T926"/>
      <c r="U926"/>
      <c r="V926"/>
      <c r="W926"/>
      <c r="X926"/>
      <c r="Y926"/>
      <c r="Z926"/>
      <c r="AA926"/>
      <c r="AB926"/>
      <c r="AC926"/>
      <c r="AD926"/>
      <c r="AE926"/>
      <c r="AF926"/>
    </row>
    <row r="927" spans="1:32" s="6" customFormat="1" ht="12.75" customHeight="1" x14ac:dyDescent="0.25">
      <c r="A927"/>
      <c r="B927"/>
      <c r="C927"/>
      <c r="D927"/>
      <c r="E927"/>
      <c r="F927"/>
      <c r="G927"/>
      <c r="H927"/>
      <c r="I927"/>
      <c r="J927"/>
      <c r="K927"/>
      <c r="L927"/>
      <c r="M927"/>
      <c r="N927"/>
      <c r="O927"/>
      <c r="P927"/>
      <c r="Q927"/>
      <c r="R927"/>
      <c r="S927"/>
      <c r="T927"/>
      <c r="U927"/>
      <c r="V927"/>
      <c r="W927"/>
      <c r="X927"/>
      <c r="Y927"/>
      <c r="Z927"/>
      <c r="AA927"/>
      <c r="AB927"/>
      <c r="AC927"/>
      <c r="AD927"/>
      <c r="AE927"/>
      <c r="AF927"/>
    </row>
    <row r="928" spans="1:32" s="6" customFormat="1" ht="12.75" customHeight="1" x14ac:dyDescent="0.25">
      <c r="A928"/>
      <c r="B928"/>
      <c r="C928"/>
      <c r="D928"/>
      <c r="E928"/>
      <c r="F928"/>
      <c r="G928"/>
      <c r="H928"/>
      <c r="I928"/>
      <c r="J928"/>
      <c r="K928"/>
      <c r="L928"/>
      <c r="M928"/>
      <c r="N928"/>
      <c r="O928"/>
      <c r="P928"/>
      <c r="Q928"/>
      <c r="R928"/>
      <c r="S928"/>
      <c r="T928"/>
      <c r="U928"/>
      <c r="V928"/>
      <c r="W928"/>
      <c r="X928"/>
      <c r="Y928"/>
      <c r="Z928"/>
      <c r="AA928"/>
      <c r="AB928"/>
      <c r="AC928"/>
      <c r="AD928"/>
      <c r="AE928"/>
      <c r="AF928"/>
    </row>
    <row r="929" spans="1:32" s="6" customFormat="1" ht="12.75" customHeight="1" x14ac:dyDescent="0.25">
      <c r="A929"/>
      <c r="B929"/>
      <c r="C929"/>
      <c r="D929"/>
      <c r="E929"/>
      <c r="F929"/>
      <c r="G929"/>
      <c r="H929"/>
      <c r="I929"/>
      <c r="J929"/>
      <c r="K929"/>
      <c r="L929"/>
      <c r="M929"/>
      <c r="N929"/>
      <c r="O929"/>
      <c r="P929"/>
      <c r="Q929"/>
      <c r="R929"/>
      <c r="S929"/>
      <c r="T929"/>
      <c r="U929"/>
      <c r="V929"/>
      <c r="W929"/>
      <c r="X929"/>
      <c r="Y929"/>
      <c r="Z929"/>
      <c r="AA929"/>
      <c r="AB929"/>
      <c r="AC929"/>
      <c r="AD929"/>
      <c r="AE929"/>
      <c r="AF929"/>
    </row>
    <row r="930" spans="1:32" s="6" customFormat="1" ht="12.75" customHeight="1" x14ac:dyDescent="0.25">
      <c r="A930"/>
      <c r="B930"/>
      <c r="C930"/>
      <c r="D930"/>
      <c r="E930"/>
      <c r="F930"/>
      <c r="G930"/>
      <c r="H930"/>
      <c r="I930"/>
      <c r="J930"/>
      <c r="K930"/>
      <c r="L930"/>
      <c r="M930"/>
      <c r="N930"/>
      <c r="O930"/>
      <c r="P930"/>
      <c r="Q930"/>
      <c r="R930"/>
      <c r="S930"/>
      <c r="T930"/>
      <c r="U930"/>
      <c r="V930"/>
      <c r="W930"/>
      <c r="X930"/>
      <c r="Y930"/>
      <c r="Z930"/>
      <c r="AA930"/>
      <c r="AB930"/>
      <c r="AC930"/>
      <c r="AD930"/>
      <c r="AE930"/>
      <c r="AF930"/>
    </row>
    <row r="931" spans="1:32" s="6" customFormat="1" ht="12.75" customHeight="1" x14ac:dyDescent="0.25">
      <c r="A931"/>
      <c r="B931"/>
      <c r="C931"/>
      <c r="D931"/>
      <c r="E931"/>
      <c r="F931"/>
      <c r="G931"/>
      <c r="H931"/>
      <c r="I931"/>
      <c r="J931"/>
      <c r="K931"/>
      <c r="L931"/>
      <c r="M931"/>
      <c r="N931"/>
      <c r="O931"/>
      <c r="P931"/>
      <c r="Q931"/>
      <c r="R931"/>
      <c r="S931"/>
      <c r="T931"/>
      <c r="U931"/>
      <c r="V931"/>
      <c r="W931"/>
      <c r="X931"/>
      <c r="Y931"/>
      <c r="Z931"/>
      <c r="AA931"/>
      <c r="AB931"/>
      <c r="AC931"/>
      <c r="AD931"/>
      <c r="AE931"/>
      <c r="AF931"/>
    </row>
    <row r="932" spans="1:32" s="6" customFormat="1" ht="12.75" customHeight="1" x14ac:dyDescent="0.25">
      <c r="A932"/>
      <c r="B932"/>
      <c r="C932"/>
      <c r="D932"/>
      <c r="E932"/>
      <c r="F932"/>
      <c r="G932"/>
      <c r="H932"/>
      <c r="I932"/>
      <c r="J932"/>
      <c r="K932"/>
      <c r="L932"/>
      <c r="M932"/>
      <c r="N932"/>
      <c r="O932"/>
      <c r="P932"/>
      <c r="Q932"/>
      <c r="R932"/>
      <c r="S932"/>
      <c r="T932"/>
      <c r="U932"/>
      <c r="V932"/>
      <c r="W932"/>
      <c r="X932"/>
      <c r="Y932"/>
      <c r="Z932"/>
      <c r="AA932"/>
      <c r="AB932"/>
      <c r="AC932"/>
      <c r="AD932"/>
      <c r="AE932"/>
      <c r="AF932"/>
    </row>
    <row r="933" spans="1:32" s="6" customFormat="1" ht="12.75" customHeight="1" x14ac:dyDescent="0.25">
      <c r="A933"/>
      <c r="B933"/>
      <c r="C933"/>
      <c r="D933"/>
      <c r="E933"/>
      <c r="F933"/>
      <c r="G933"/>
      <c r="H933"/>
      <c r="I933"/>
      <c r="J933"/>
      <c r="K933"/>
      <c r="L933"/>
      <c r="M933"/>
      <c r="N933"/>
      <c r="O933"/>
      <c r="P933"/>
      <c r="Q933"/>
      <c r="R933"/>
      <c r="S933"/>
      <c r="T933"/>
      <c r="U933"/>
      <c r="V933"/>
      <c r="W933"/>
      <c r="X933"/>
      <c r="Y933"/>
      <c r="Z933"/>
      <c r="AA933"/>
      <c r="AB933"/>
      <c r="AC933"/>
      <c r="AD933"/>
      <c r="AE933"/>
      <c r="AF933"/>
    </row>
    <row r="934" spans="1:32" s="6" customFormat="1" ht="12.75" customHeight="1" x14ac:dyDescent="0.25">
      <c r="A934"/>
      <c r="B934"/>
      <c r="C934"/>
      <c r="D934"/>
      <c r="E934"/>
      <c r="F934"/>
      <c r="G934"/>
      <c r="H934"/>
      <c r="I934"/>
      <c r="J934"/>
      <c r="K934"/>
      <c r="L934"/>
      <c r="M934"/>
      <c r="N934"/>
      <c r="O934"/>
      <c r="P934"/>
      <c r="Q934"/>
      <c r="R934"/>
      <c r="S934"/>
      <c r="T934"/>
      <c r="U934"/>
      <c r="V934"/>
      <c r="W934"/>
      <c r="X934"/>
      <c r="Y934"/>
      <c r="Z934"/>
      <c r="AA934"/>
      <c r="AB934"/>
      <c r="AC934"/>
      <c r="AD934"/>
      <c r="AE934"/>
      <c r="AF934"/>
    </row>
    <row r="935" spans="1:32" s="6" customFormat="1" ht="12.75" customHeight="1" x14ac:dyDescent="0.25">
      <c r="A935"/>
      <c r="B935"/>
      <c r="C935"/>
      <c r="D935"/>
      <c r="E935"/>
      <c r="F935"/>
      <c r="G935"/>
      <c r="H935"/>
      <c r="I935"/>
      <c r="J935"/>
      <c r="K935"/>
      <c r="L935"/>
      <c r="M935"/>
      <c r="N935"/>
      <c r="O935"/>
      <c r="P935"/>
      <c r="Q935"/>
      <c r="R935"/>
      <c r="S935"/>
      <c r="T935"/>
      <c r="U935"/>
      <c r="V935"/>
      <c r="W935"/>
      <c r="X935"/>
      <c r="Y935"/>
      <c r="Z935"/>
      <c r="AA935"/>
      <c r="AB935"/>
      <c r="AC935"/>
      <c r="AD935"/>
      <c r="AE935"/>
      <c r="AF935"/>
    </row>
    <row r="936" spans="1:32" s="6" customFormat="1" ht="12.75" customHeight="1" x14ac:dyDescent="0.25">
      <c r="A936"/>
      <c r="B936"/>
      <c r="C936"/>
      <c r="D936"/>
      <c r="E936"/>
      <c r="F936"/>
      <c r="G936"/>
      <c r="H936"/>
      <c r="I936"/>
      <c r="J936"/>
      <c r="K936"/>
      <c r="L936"/>
      <c r="M936"/>
      <c r="N936"/>
      <c r="O936"/>
      <c r="P936"/>
      <c r="Q936"/>
      <c r="R936"/>
      <c r="S936"/>
      <c r="T936"/>
      <c r="U936"/>
      <c r="V936"/>
      <c r="W936"/>
      <c r="X936"/>
      <c r="Y936"/>
      <c r="Z936"/>
      <c r="AA936"/>
      <c r="AB936"/>
      <c r="AC936"/>
      <c r="AD936"/>
      <c r="AE936"/>
      <c r="AF936"/>
    </row>
    <row r="937" spans="1:32" s="6" customFormat="1" ht="12.75" customHeight="1" x14ac:dyDescent="0.25">
      <c r="A937"/>
      <c r="B937"/>
      <c r="C937"/>
      <c r="D937"/>
      <c r="E937"/>
      <c r="F937"/>
      <c r="G937"/>
      <c r="H937"/>
      <c r="I937"/>
      <c r="J937"/>
      <c r="K937"/>
      <c r="L937"/>
      <c r="M937"/>
      <c r="N937"/>
      <c r="O937"/>
      <c r="P937"/>
      <c r="Q937"/>
      <c r="R937"/>
      <c r="S937"/>
      <c r="T937"/>
      <c r="U937"/>
      <c r="V937"/>
      <c r="W937"/>
      <c r="X937"/>
      <c r="Y937"/>
      <c r="Z937"/>
      <c r="AA937"/>
      <c r="AB937"/>
      <c r="AC937"/>
      <c r="AD937"/>
      <c r="AE937"/>
      <c r="AF937"/>
    </row>
    <row r="938" spans="1:32" s="6" customFormat="1" ht="12.75" customHeight="1" x14ac:dyDescent="0.25">
      <c r="A938"/>
      <c r="B938"/>
      <c r="C938"/>
      <c r="D938"/>
      <c r="E938"/>
      <c r="F938"/>
      <c r="G938"/>
      <c r="H938"/>
      <c r="I938"/>
      <c r="J938"/>
      <c r="K938"/>
      <c r="L938"/>
      <c r="M938"/>
      <c r="N938"/>
      <c r="O938"/>
      <c r="P938"/>
      <c r="Q938"/>
      <c r="R938"/>
      <c r="S938"/>
      <c r="T938"/>
      <c r="U938"/>
      <c r="V938"/>
      <c r="W938"/>
      <c r="X938"/>
      <c r="Y938"/>
      <c r="Z938"/>
      <c r="AA938"/>
      <c r="AB938"/>
      <c r="AC938"/>
      <c r="AD938"/>
      <c r="AE938"/>
      <c r="AF938"/>
    </row>
    <row r="939" spans="1:32" s="6" customFormat="1" ht="12.75" customHeight="1" x14ac:dyDescent="0.25">
      <c r="A939"/>
      <c r="B939"/>
      <c r="C939"/>
      <c r="D939"/>
      <c r="E939"/>
      <c r="F939"/>
      <c r="G939"/>
      <c r="H939"/>
      <c r="I939"/>
      <c r="J939"/>
      <c r="K939"/>
      <c r="L939"/>
      <c r="M939"/>
      <c r="N939"/>
      <c r="O939"/>
      <c r="P939"/>
      <c r="Q939"/>
      <c r="R939"/>
      <c r="S939"/>
      <c r="T939"/>
      <c r="U939"/>
      <c r="V939"/>
      <c r="W939"/>
      <c r="X939"/>
      <c r="Y939"/>
      <c r="Z939"/>
      <c r="AA939"/>
      <c r="AB939"/>
      <c r="AC939"/>
      <c r="AD939"/>
      <c r="AE939"/>
      <c r="AF939"/>
    </row>
    <row r="940" spans="1:32" s="6" customFormat="1" ht="12.75" customHeight="1" x14ac:dyDescent="0.25">
      <c r="A940"/>
      <c r="B940"/>
      <c r="C940"/>
      <c r="D940"/>
      <c r="E940"/>
      <c r="F940"/>
      <c r="G940"/>
      <c r="H940"/>
      <c r="I940"/>
      <c r="J940"/>
      <c r="K940"/>
      <c r="L940"/>
      <c r="M940"/>
      <c r="N940"/>
      <c r="O940"/>
      <c r="P940"/>
      <c r="Q940"/>
      <c r="R940"/>
      <c r="S940"/>
      <c r="T940"/>
      <c r="U940"/>
      <c r="V940"/>
      <c r="W940"/>
      <c r="X940"/>
      <c r="Y940"/>
      <c r="Z940"/>
      <c r="AA940"/>
      <c r="AB940"/>
      <c r="AC940"/>
      <c r="AD940"/>
      <c r="AE940"/>
      <c r="AF940"/>
    </row>
    <row r="941" spans="1:32" s="6" customFormat="1" ht="12.75" customHeight="1" x14ac:dyDescent="0.25">
      <c r="A941"/>
      <c r="B941"/>
      <c r="C941"/>
      <c r="D941"/>
      <c r="E941"/>
      <c r="F941"/>
      <c r="G941"/>
      <c r="H941"/>
      <c r="I941"/>
      <c r="J941"/>
      <c r="K941"/>
      <c r="L941"/>
      <c r="M941"/>
      <c r="N941"/>
      <c r="O941"/>
      <c r="P941"/>
      <c r="Q941"/>
      <c r="R941"/>
      <c r="S941"/>
      <c r="T941"/>
      <c r="U941"/>
      <c r="V941"/>
      <c r="W941"/>
      <c r="X941"/>
      <c r="Y941"/>
      <c r="Z941"/>
      <c r="AA941"/>
      <c r="AB941"/>
      <c r="AC941"/>
      <c r="AD941"/>
      <c r="AE941"/>
      <c r="AF941"/>
    </row>
    <row r="942" spans="1:32" s="6" customFormat="1" ht="12.75" customHeight="1" x14ac:dyDescent="0.25">
      <c r="A942"/>
      <c r="B942"/>
      <c r="C942"/>
      <c r="D942"/>
      <c r="E942"/>
      <c r="F942"/>
      <c r="G942"/>
      <c r="H942"/>
      <c r="I942"/>
      <c r="J942"/>
      <c r="K942"/>
      <c r="L942"/>
      <c r="M942"/>
      <c r="N942"/>
      <c r="O942"/>
      <c r="P942"/>
      <c r="Q942"/>
      <c r="R942"/>
      <c r="S942"/>
      <c r="T942"/>
      <c r="U942"/>
      <c r="V942"/>
      <c r="W942"/>
      <c r="X942"/>
      <c r="Y942"/>
      <c r="Z942"/>
      <c r="AA942"/>
      <c r="AB942"/>
      <c r="AC942"/>
      <c r="AD942"/>
      <c r="AE942"/>
      <c r="AF942"/>
    </row>
    <row r="943" spans="1:32" s="6" customFormat="1" ht="12.75" customHeight="1" x14ac:dyDescent="0.25">
      <c r="A943"/>
      <c r="B943"/>
      <c r="C943"/>
      <c r="D943"/>
      <c r="E943"/>
      <c r="F943"/>
      <c r="G943"/>
      <c r="H943"/>
      <c r="I943"/>
      <c r="J943"/>
      <c r="K943"/>
      <c r="L943"/>
      <c r="M943"/>
      <c r="N943"/>
      <c r="O943"/>
      <c r="P943"/>
      <c r="Q943"/>
      <c r="R943"/>
      <c r="S943"/>
      <c r="T943"/>
      <c r="U943"/>
      <c r="V943"/>
      <c r="W943"/>
      <c r="X943"/>
      <c r="Y943"/>
      <c r="Z943"/>
      <c r="AA943"/>
      <c r="AB943"/>
      <c r="AC943"/>
      <c r="AD943"/>
      <c r="AE943"/>
      <c r="AF943"/>
    </row>
    <row r="944" spans="1:32" s="6" customFormat="1" ht="12.75" customHeight="1" x14ac:dyDescent="0.25">
      <c r="A944"/>
      <c r="B944"/>
      <c r="C944"/>
      <c r="D944"/>
      <c r="E944"/>
      <c r="F944"/>
      <c r="G944"/>
      <c r="H944"/>
      <c r="I944"/>
      <c r="J944"/>
      <c r="K944"/>
      <c r="L944"/>
      <c r="M944"/>
      <c r="N944"/>
      <c r="O944"/>
      <c r="P944"/>
      <c r="Q944"/>
      <c r="R944"/>
      <c r="S944"/>
      <c r="T944"/>
      <c r="U944"/>
      <c r="V944"/>
      <c r="W944"/>
      <c r="X944"/>
      <c r="Y944"/>
      <c r="Z944"/>
      <c r="AA944"/>
      <c r="AB944"/>
      <c r="AC944"/>
      <c r="AD944"/>
      <c r="AE944"/>
      <c r="AF944"/>
    </row>
    <row r="945" spans="1:32" s="6" customFormat="1" ht="12.75" customHeight="1" x14ac:dyDescent="0.25">
      <c r="A945"/>
      <c r="B945"/>
      <c r="C945"/>
      <c r="D945"/>
      <c r="E945"/>
      <c r="F945"/>
      <c r="G945"/>
      <c r="H945"/>
      <c r="I945"/>
      <c r="J945"/>
      <c r="K945"/>
      <c r="L945"/>
      <c r="M945"/>
      <c r="N945"/>
      <c r="O945"/>
      <c r="P945"/>
      <c r="Q945"/>
      <c r="R945"/>
      <c r="S945"/>
      <c r="T945"/>
      <c r="U945"/>
      <c r="V945"/>
      <c r="W945"/>
      <c r="X945"/>
      <c r="Y945"/>
      <c r="Z945"/>
      <c r="AA945"/>
      <c r="AB945"/>
      <c r="AC945"/>
      <c r="AD945"/>
      <c r="AE945"/>
      <c r="AF945"/>
    </row>
    <row r="946" spans="1:32" s="6" customFormat="1" ht="12.75" customHeight="1" x14ac:dyDescent="0.25">
      <c r="A946"/>
      <c r="B946"/>
      <c r="C946"/>
      <c r="D946"/>
      <c r="E946"/>
      <c r="F946"/>
      <c r="G946"/>
      <c r="H946"/>
      <c r="I946"/>
      <c r="J946"/>
      <c r="K946"/>
      <c r="L946"/>
      <c r="M946"/>
      <c r="N946"/>
      <c r="O946"/>
      <c r="P946"/>
      <c r="Q946"/>
      <c r="R946"/>
      <c r="S946"/>
      <c r="T946"/>
      <c r="U946"/>
      <c r="V946"/>
      <c r="W946"/>
      <c r="X946"/>
      <c r="Y946"/>
      <c r="Z946"/>
      <c r="AA946"/>
      <c r="AB946"/>
      <c r="AC946"/>
      <c r="AD946"/>
      <c r="AE946"/>
      <c r="AF946"/>
    </row>
    <row r="947" spans="1:32" s="6" customFormat="1" ht="12.75" customHeight="1" x14ac:dyDescent="0.25">
      <c r="A947"/>
      <c r="B947"/>
      <c r="C947"/>
      <c r="D947"/>
      <c r="E947"/>
      <c r="F947"/>
      <c r="G947"/>
      <c r="H947"/>
      <c r="I947"/>
      <c r="J947"/>
      <c r="K947"/>
      <c r="L947"/>
      <c r="M947"/>
      <c r="N947"/>
      <c r="O947"/>
      <c r="P947"/>
      <c r="Q947"/>
      <c r="R947"/>
      <c r="S947"/>
      <c r="T947"/>
      <c r="U947"/>
      <c r="V947"/>
      <c r="W947"/>
      <c r="X947"/>
      <c r="Y947"/>
      <c r="Z947"/>
      <c r="AA947"/>
      <c r="AB947"/>
      <c r="AC947"/>
      <c r="AD947"/>
      <c r="AE947"/>
      <c r="AF947"/>
    </row>
    <row r="948" spans="1:32" s="6" customFormat="1" ht="12.75" customHeight="1" x14ac:dyDescent="0.25">
      <c r="A948"/>
      <c r="B948"/>
      <c r="C948"/>
      <c r="D948"/>
      <c r="E948"/>
      <c r="F948"/>
      <c r="G948"/>
      <c r="H948"/>
      <c r="I948"/>
      <c r="J948"/>
      <c r="K948"/>
      <c r="L948"/>
      <c r="M948"/>
      <c r="N948"/>
      <c r="O948"/>
      <c r="P948"/>
      <c r="Q948"/>
      <c r="R948"/>
      <c r="S948"/>
      <c r="T948"/>
      <c r="U948"/>
      <c r="V948"/>
      <c r="W948"/>
      <c r="X948"/>
      <c r="Y948"/>
      <c r="Z948"/>
      <c r="AA948"/>
      <c r="AB948"/>
      <c r="AC948"/>
      <c r="AD948"/>
      <c r="AE948"/>
      <c r="AF948"/>
    </row>
    <row r="949" spans="1:32" s="6" customFormat="1" ht="12.75" customHeight="1" x14ac:dyDescent="0.25">
      <c r="A949"/>
      <c r="B949"/>
      <c r="C949"/>
      <c r="D949"/>
      <c r="E949"/>
      <c r="F949"/>
      <c r="G949"/>
      <c r="H949"/>
      <c r="I949"/>
      <c r="J949"/>
      <c r="K949"/>
      <c r="L949"/>
      <c r="M949"/>
      <c r="N949"/>
      <c r="O949"/>
      <c r="P949"/>
      <c r="Q949"/>
      <c r="R949"/>
      <c r="S949"/>
      <c r="T949"/>
      <c r="U949"/>
      <c r="V949"/>
      <c r="W949"/>
      <c r="X949"/>
      <c r="Y949"/>
      <c r="Z949"/>
      <c r="AA949"/>
      <c r="AB949"/>
      <c r="AC949"/>
      <c r="AD949"/>
      <c r="AE949"/>
      <c r="AF949"/>
    </row>
    <row r="950" spans="1:32" s="6" customFormat="1" ht="12.75" customHeight="1" x14ac:dyDescent="0.25">
      <c r="A950"/>
      <c r="B950"/>
      <c r="C950"/>
      <c r="D950"/>
      <c r="E950"/>
      <c r="F950"/>
      <c r="G950"/>
      <c r="H950"/>
      <c r="I950"/>
      <c r="J950"/>
      <c r="K950"/>
      <c r="L950"/>
      <c r="M950"/>
      <c r="N950"/>
      <c r="O950"/>
      <c r="P950"/>
      <c r="Q950"/>
      <c r="R950"/>
      <c r="S950"/>
      <c r="T950"/>
      <c r="U950"/>
      <c r="V950"/>
      <c r="W950"/>
      <c r="X950"/>
      <c r="Y950"/>
      <c r="Z950"/>
      <c r="AA950"/>
      <c r="AB950"/>
      <c r="AC950"/>
      <c r="AD950"/>
      <c r="AE950"/>
      <c r="AF950"/>
    </row>
    <row r="951" spans="1:32" s="6" customFormat="1" ht="12.75" customHeight="1" x14ac:dyDescent="0.25">
      <c r="A951"/>
      <c r="B951"/>
      <c r="C951"/>
      <c r="D951"/>
      <c r="E951"/>
      <c r="F951"/>
      <c r="G951"/>
      <c r="H951"/>
      <c r="I951"/>
      <c r="J951"/>
      <c r="K951"/>
      <c r="L951"/>
      <c r="M951"/>
      <c r="N951"/>
      <c r="O951"/>
      <c r="P951"/>
      <c r="Q951"/>
      <c r="R951"/>
      <c r="S951"/>
      <c r="T951"/>
      <c r="U951"/>
      <c r="V951"/>
      <c r="W951"/>
      <c r="X951"/>
      <c r="Y951"/>
      <c r="Z951"/>
      <c r="AA951"/>
      <c r="AB951"/>
      <c r="AC951"/>
      <c r="AD951"/>
      <c r="AE951"/>
      <c r="AF951"/>
    </row>
    <row r="952" spans="1:32" s="6" customFormat="1" ht="12.75" customHeight="1" x14ac:dyDescent="0.25">
      <c r="A952"/>
      <c r="B952"/>
      <c r="C952"/>
      <c r="D952"/>
      <c r="E952"/>
      <c r="F952"/>
      <c r="G952"/>
      <c r="H952"/>
      <c r="I952"/>
      <c r="J952"/>
      <c r="K952"/>
      <c r="L952"/>
      <c r="M952"/>
      <c r="N952"/>
      <c r="O952"/>
      <c r="P952"/>
      <c r="Q952"/>
      <c r="R952"/>
      <c r="S952"/>
      <c r="T952"/>
      <c r="U952"/>
      <c r="V952"/>
      <c r="W952"/>
      <c r="X952"/>
      <c r="Y952"/>
      <c r="Z952"/>
      <c r="AA952"/>
      <c r="AB952"/>
      <c r="AC952"/>
      <c r="AD952"/>
      <c r="AE952"/>
      <c r="AF952"/>
    </row>
    <row r="953" spans="1:32" s="6" customFormat="1" ht="12.75" customHeight="1" x14ac:dyDescent="0.25">
      <c r="A953"/>
      <c r="B953"/>
      <c r="C953"/>
      <c r="D953"/>
      <c r="E953"/>
      <c r="F953"/>
      <c r="G953"/>
      <c r="H953"/>
      <c r="I953"/>
      <c r="J953"/>
      <c r="K953"/>
      <c r="L953"/>
      <c r="M953"/>
      <c r="N953"/>
      <c r="O953"/>
      <c r="P953"/>
      <c r="Q953"/>
      <c r="R953"/>
      <c r="S953"/>
      <c r="T953"/>
      <c r="U953"/>
      <c r="V953"/>
      <c r="W953"/>
      <c r="X953"/>
      <c r="Y953"/>
      <c r="Z953"/>
      <c r="AA953"/>
      <c r="AB953"/>
      <c r="AC953"/>
      <c r="AD953"/>
      <c r="AE953"/>
      <c r="AF953"/>
    </row>
    <row r="954" spans="1:32" s="6" customFormat="1" ht="12.75" customHeight="1" x14ac:dyDescent="0.25">
      <c r="A954"/>
      <c r="B954"/>
      <c r="C954"/>
      <c r="D954"/>
      <c r="E954"/>
      <c r="F954"/>
      <c r="G954"/>
      <c r="H954"/>
      <c r="I954"/>
      <c r="J954"/>
      <c r="K954"/>
      <c r="L954"/>
      <c r="M954"/>
      <c r="N954"/>
      <c r="O954"/>
      <c r="P954"/>
      <c r="Q954"/>
      <c r="R954"/>
      <c r="S954"/>
      <c r="T954"/>
      <c r="U954"/>
      <c r="V954"/>
      <c r="W954"/>
      <c r="X954"/>
      <c r="Y954"/>
      <c r="Z954"/>
      <c r="AA954"/>
      <c r="AB954"/>
      <c r="AC954"/>
      <c r="AD954"/>
      <c r="AE954"/>
      <c r="AF954"/>
    </row>
    <row r="955" spans="1:32" s="6" customFormat="1" ht="12.75" customHeight="1" x14ac:dyDescent="0.25">
      <c r="A955"/>
      <c r="B955"/>
      <c r="C955"/>
      <c r="D955"/>
      <c r="E955"/>
      <c r="F955"/>
      <c r="G955"/>
      <c r="H955"/>
      <c r="I955"/>
      <c r="J955"/>
      <c r="K955"/>
      <c r="L955"/>
      <c r="M955"/>
      <c r="N955"/>
      <c r="O955"/>
      <c r="P955"/>
      <c r="Q955"/>
      <c r="R955"/>
      <c r="S955"/>
      <c r="T955"/>
      <c r="U955"/>
      <c r="V955"/>
      <c r="W955"/>
      <c r="X955"/>
      <c r="Y955"/>
      <c r="Z955"/>
      <c r="AA955"/>
      <c r="AB955"/>
      <c r="AC955"/>
      <c r="AD955"/>
      <c r="AE955"/>
      <c r="AF955"/>
    </row>
    <row r="956" spans="1:32" s="6" customFormat="1" ht="12.75" customHeight="1" x14ac:dyDescent="0.25">
      <c r="A956"/>
      <c r="B956"/>
      <c r="C956"/>
      <c r="D956"/>
      <c r="E956"/>
      <c r="F956"/>
      <c r="G956"/>
      <c r="H956"/>
      <c r="I956"/>
      <c r="J956"/>
      <c r="K956"/>
      <c r="L956"/>
      <c r="M956"/>
      <c r="N956"/>
      <c r="O956"/>
      <c r="P956"/>
      <c r="Q956"/>
      <c r="R956"/>
      <c r="S956"/>
      <c r="T956"/>
      <c r="U956"/>
      <c r="V956"/>
      <c r="W956"/>
      <c r="X956"/>
      <c r="Y956"/>
      <c r="Z956"/>
      <c r="AA956"/>
      <c r="AB956"/>
      <c r="AC956"/>
      <c r="AD956"/>
      <c r="AE956"/>
      <c r="AF956"/>
    </row>
    <row r="957" spans="1:32" s="6" customFormat="1" ht="12.75" customHeight="1" x14ac:dyDescent="0.25">
      <c r="A957"/>
      <c r="B957"/>
      <c r="C957"/>
      <c r="D957"/>
      <c r="E957"/>
      <c r="F957"/>
      <c r="G957"/>
      <c r="H957"/>
      <c r="I957"/>
      <c r="J957"/>
      <c r="K957"/>
      <c r="L957"/>
      <c r="M957"/>
      <c r="N957"/>
      <c r="O957"/>
      <c r="P957"/>
      <c r="Q957"/>
      <c r="R957"/>
      <c r="S957"/>
      <c r="T957"/>
      <c r="U957"/>
      <c r="V957"/>
      <c r="W957"/>
      <c r="X957"/>
      <c r="Y957"/>
      <c r="Z957"/>
      <c r="AA957"/>
      <c r="AB957"/>
      <c r="AC957"/>
      <c r="AD957"/>
      <c r="AE957"/>
      <c r="AF957"/>
    </row>
    <row r="958" spans="1:32" s="6" customFormat="1" ht="12.75" customHeight="1" x14ac:dyDescent="0.25">
      <c r="A958"/>
      <c r="B958"/>
      <c r="C958"/>
      <c r="D958"/>
      <c r="E958"/>
      <c r="F958"/>
      <c r="G958"/>
      <c r="H958"/>
      <c r="I958"/>
      <c r="J958"/>
      <c r="K958"/>
      <c r="L958"/>
      <c r="M958"/>
      <c r="N958"/>
      <c r="O958"/>
      <c r="P958"/>
      <c r="Q958"/>
      <c r="R958"/>
      <c r="S958"/>
      <c r="T958"/>
      <c r="U958"/>
      <c r="V958"/>
      <c r="W958"/>
      <c r="X958"/>
      <c r="Y958"/>
      <c r="Z958"/>
      <c r="AA958"/>
      <c r="AB958"/>
      <c r="AC958"/>
      <c r="AD958"/>
      <c r="AE958"/>
      <c r="AF958"/>
    </row>
    <row r="959" spans="1:32" s="6" customFormat="1" ht="12.75" customHeight="1" x14ac:dyDescent="0.25">
      <c r="A959"/>
      <c r="B959"/>
      <c r="C959"/>
      <c r="D959"/>
      <c r="E959"/>
      <c r="F959"/>
      <c r="G959"/>
      <c r="H959"/>
      <c r="I959"/>
      <c r="J959"/>
      <c r="K959"/>
      <c r="L959"/>
      <c r="M959"/>
      <c r="N959"/>
      <c r="O959"/>
      <c r="P959"/>
      <c r="Q959"/>
      <c r="R959"/>
      <c r="S959"/>
      <c r="T959"/>
      <c r="U959"/>
      <c r="V959"/>
      <c r="W959"/>
      <c r="X959"/>
      <c r="Y959"/>
      <c r="Z959"/>
      <c r="AA959"/>
      <c r="AB959"/>
      <c r="AC959"/>
      <c r="AD959"/>
      <c r="AE959"/>
      <c r="AF959"/>
    </row>
    <row r="960" spans="1:32" s="6" customFormat="1" ht="12.75" customHeight="1" x14ac:dyDescent="0.25">
      <c r="A960"/>
      <c r="B960"/>
      <c r="C960"/>
      <c r="D960"/>
      <c r="E960"/>
      <c r="F960"/>
      <c r="G960"/>
      <c r="H960"/>
      <c r="I960"/>
      <c r="J960"/>
      <c r="K960"/>
      <c r="L960"/>
      <c r="M960"/>
      <c r="N960"/>
      <c r="O960"/>
      <c r="P960"/>
      <c r="Q960"/>
      <c r="R960"/>
      <c r="S960"/>
      <c r="T960"/>
      <c r="U960"/>
      <c r="V960"/>
      <c r="W960"/>
      <c r="X960"/>
      <c r="Y960"/>
      <c r="Z960"/>
      <c r="AA960"/>
      <c r="AB960"/>
      <c r="AC960"/>
      <c r="AD960"/>
      <c r="AE960"/>
      <c r="AF960"/>
    </row>
    <row r="961" spans="1:32" s="6" customFormat="1" ht="12.75" customHeight="1" x14ac:dyDescent="0.25">
      <c r="A961"/>
      <c r="B961"/>
      <c r="C961"/>
      <c r="D961"/>
      <c r="E961"/>
      <c r="F961"/>
      <c r="G961"/>
      <c r="H961"/>
      <c r="I961"/>
      <c r="J961"/>
      <c r="K961"/>
      <c r="L961"/>
      <c r="M961"/>
      <c r="N961"/>
      <c r="O961"/>
      <c r="P961"/>
      <c r="Q961"/>
      <c r="R961"/>
      <c r="S961"/>
      <c r="T961"/>
      <c r="U961"/>
      <c r="V961"/>
      <c r="W961"/>
      <c r="X961"/>
      <c r="Y961"/>
      <c r="Z961"/>
      <c r="AA961"/>
      <c r="AB961"/>
      <c r="AC961"/>
      <c r="AD961"/>
      <c r="AE961"/>
      <c r="AF961"/>
    </row>
    <row r="962" spans="1:32" s="6" customFormat="1" ht="12.75" customHeight="1" x14ac:dyDescent="0.25">
      <c r="A962"/>
      <c r="B962"/>
      <c r="C962"/>
      <c r="D962"/>
      <c r="E962"/>
      <c r="F962"/>
      <c r="G962"/>
      <c r="H962"/>
      <c r="I962"/>
      <c r="J962"/>
      <c r="K962"/>
      <c r="L962"/>
      <c r="M962"/>
      <c r="N962"/>
      <c r="O962"/>
      <c r="P962"/>
      <c r="Q962"/>
      <c r="R962"/>
      <c r="S962"/>
      <c r="T962"/>
      <c r="U962"/>
      <c r="V962"/>
      <c r="W962"/>
      <c r="X962"/>
      <c r="Y962"/>
      <c r="Z962"/>
      <c r="AA962"/>
      <c r="AB962"/>
      <c r="AC962"/>
      <c r="AD962"/>
      <c r="AE962"/>
      <c r="AF962"/>
    </row>
    <row r="963" spans="1:32" s="6" customFormat="1" ht="12.75" customHeight="1" x14ac:dyDescent="0.25">
      <c r="A963"/>
      <c r="B963"/>
      <c r="C963"/>
      <c r="D963"/>
      <c r="E963"/>
      <c r="F963"/>
      <c r="G963"/>
      <c r="H963"/>
      <c r="I963"/>
      <c r="J963"/>
      <c r="K963"/>
      <c r="L963"/>
      <c r="M963"/>
      <c r="N963"/>
      <c r="O963"/>
      <c r="P963"/>
      <c r="Q963"/>
      <c r="R963"/>
      <c r="S963"/>
      <c r="T963"/>
      <c r="U963"/>
      <c r="V963"/>
      <c r="W963"/>
      <c r="X963"/>
      <c r="Y963"/>
      <c r="Z963"/>
      <c r="AA963"/>
      <c r="AB963"/>
      <c r="AC963"/>
      <c r="AD963"/>
      <c r="AE963"/>
      <c r="AF963"/>
    </row>
    <row r="964" spans="1:32" s="6" customFormat="1" ht="12.75" customHeight="1" x14ac:dyDescent="0.25">
      <c r="A964"/>
      <c r="B964"/>
      <c r="C964"/>
      <c r="D964"/>
      <c r="E964"/>
      <c r="F964"/>
      <c r="G964"/>
      <c r="H964"/>
      <c r="I964"/>
      <c r="J964"/>
      <c r="K964"/>
      <c r="L964"/>
      <c r="M964"/>
      <c r="N964"/>
      <c r="O964"/>
      <c r="P964"/>
      <c r="Q964"/>
      <c r="R964"/>
      <c r="S964"/>
      <c r="T964"/>
      <c r="U964"/>
      <c r="V964"/>
      <c r="W964"/>
      <c r="X964"/>
      <c r="Y964"/>
      <c r="Z964"/>
      <c r="AA964"/>
      <c r="AB964"/>
      <c r="AC964"/>
      <c r="AD964"/>
      <c r="AE964"/>
      <c r="AF964"/>
    </row>
    <row r="965" spans="1:32" s="6" customFormat="1" ht="12.75" customHeight="1" x14ac:dyDescent="0.25">
      <c r="A965"/>
      <c r="B965"/>
      <c r="C965"/>
      <c r="D965"/>
      <c r="E965"/>
      <c r="F965"/>
      <c r="G965"/>
      <c r="H965"/>
      <c r="I965"/>
      <c r="J965"/>
      <c r="K965"/>
      <c r="L965"/>
      <c r="M965"/>
      <c r="N965"/>
      <c r="O965"/>
      <c r="P965"/>
      <c r="Q965"/>
      <c r="R965"/>
      <c r="S965"/>
      <c r="T965"/>
      <c r="U965"/>
      <c r="V965"/>
      <c r="W965"/>
      <c r="X965"/>
      <c r="Y965"/>
      <c r="Z965"/>
      <c r="AA965"/>
      <c r="AB965"/>
      <c r="AC965"/>
      <c r="AD965"/>
      <c r="AE965"/>
      <c r="AF965"/>
    </row>
    <row r="966" spans="1:32" s="6" customFormat="1" ht="12.75" customHeight="1" x14ac:dyDescent="0.25">
      <c r="A966"/>
      <c r="B966"/>
      <c r="C966"/>
      <c r="D966"/>
      <c r="E966"/>
      <c r="F966"/>
      <c r="G966"/>
      <c r="H966"/>
      <c r="I966"/>
      <c r="J966"/>
      <c r="K966"/>
      <c r="L966"/>
      <c r="M966"/>
      <c r="N966"/>
      <c r="O966"/>
      <c r="P966"/>
      <c r="Q966"/>
      <c r="R966"/>
      <c r="S966"/>
      <c r="T966"/>
      <c r="U966"/>
      <c r="V966"/>
      <c r="W966"/>
      <c r="X966"/>
      <c r="Y966"/>
      <c r="Z966"/>
      <c r="AA966"/>
      <c r="AB966"/>
      <c r="AC966"/>
      <c r="AD966"/>
      <c r="AE966"/>
      <c r="AF966"/>
    </row>
    <row r="967" spans="1:32" s="6" customFormat="1" ht="12.75" customHeight="1" x14ac:dyDescent="0.25">
      <c r="A967"/>
      <c r="B967"/>
      <c r="C967"/>
      <c r="D967"/>
      <c r="E967"/>
      <c r="F967"/>
      <c r="G967"/>
      <c r="H967"/>
      <c r="I967"/>
      <c r="J967"/>
      <c r="K967"/>
      <c r="L967"/>
      <c r="M967"/>
      <c r="N967"/>
      <c r="O967"/>
      <c r="P967"/>
      <c r="Q967"/>
      <c r="R967"/>
      <c r="S967"/>
      <c r="T967"/>
      <c r="U967"/>
      <c r="V967"/>
      <c r="W967"/>
      <c r="X967"/>
      <c r="Y967"/>
      <c r="Z967"/>
      <c r="AA967"/>
      <c r="AB967"/>
      <c r="AC967"/>
      <c r="AD967"/>
      <c r="AE967"/>
      <c r="AF967"/>
    </row>
    <row r="968" spans="1:32" s="6" customFormat="1" ht="12.75" customHeight="1" x14ac:dyDescent="0.25">
      <c r="A968"/>
      <c r="B968"/>
      <c r="C968"/>
      <c r="D968"/>
      <c r="E968"/>
      <c r="F968"/>
      <c r="G968"/>
      <c r="H968"/>
      <c r="I968"/>
      <c r="J968"/>
      <c r="K968"/>
      <c r="L968"/>
      <c r="M968"/>
      <c r="N968"/>
      <c r="O968"/>
      <c r="P968"/>
      <c r="Q968"/>
      <c r="R968"/>
      <c r="S968"/>
      <c r="T968"/>
      <c r="U968"/>
      <c r="V968"/>
      <c r="W968"/>
      <c r="X968"/>
      <c r="Y968"/>
      <c r="Z968"/>
      <c r="AA968"/>
      <c r="AB968"/>
      <c r="AC968"/>
      <c r="AD968"/>
      <c r="AE968"/>
      <c r="AF968"/>
    </row>
    <row r="969" spans="1:32" s="6" customFormat="1" ht="12.75" customHeight="1" x14ac:dyDescent="0.25">
      <c r="A969"/>
      <c r="B969"/>
      <c r="C969"/>
      <c r="D969"/>
      <c r="E969"/>
      <c r="F969"/>
      <c r="G969"/>
      <c r="H969"/>
      <c r="I969"/>
      <c r="J969"/>
      <c r="K969"/>
      <c r="L969"/>
      <c r="M969"/>
      <c r="N969"/>
      <c r="O969"/>
      <c r="P969"/>
      <c r="Q969"/>
      <c r="R969"/>
      <c r="S969"/>
      <c r="T969"/>
      <c r="U969"/>
      <c r="V969"/>
      <c r="W969"/>
      <c r="X969"/>
      <c r="Y969"/>
      <c r="Z969"/>
      <c r="AA969"/>
      <c r="AB969"/>
      <c r="AC969"/>
      <c r="AD969"/>
      <c r="AE969"/>
      <c r="AF969"/>
    </row>
    <row r="970" spans="1:32" s="6" customFormat="1" ht="12.75" customHeight="1" x14ac:dyDescent="0.25">
      <c r="A970"/>
      <c r="B970"/>
      <c r="C970"/>
      <c r="D970"/>
      <c r="E970"/>
      <c r="F970"/>
      <c r="G970"/>
      <c r="H970"/>
      <c r="I970"/>
      <c r="J970"/>
      <c r="K970"/>
      <c r="L970"/>
      <c r="M970"/>
      <c r="N970"/>
      <c r="O970"/>
      <c r="P970"/>
      <c r="Q970"/>
      <c r="R970"/>
      <c r="S970"/>
      <c r="T970"/>
      <c r="U970"/>
      <c r="V970"/>
      <c r="W970"/>
      <c r="X970"/>
      <c r="Y970"/>
      <c r="Z970"/>
      <c r="AA970"/>
      <c r="AB970"/>
      <c r="AC970"/>
      <c r="AD970"/>
      <c r="AE970"/>
      <c r="AF970"/>
    </row>
    <row r="971" spans="1:32" s="6" customFormat="1" ht="12.75" customHeight="1" x14ac:dyDescent="0.25">
      <c r="A971"/>
      <c r="B971"/>
      <c r="C971"/>
      <c r="D971"/>
      <c r="E971"/>
      <c r="F971"/>
      <c r="G971"/>
      <c r="H971"/>
      <c r="I971"/>
      <c r="J971"/>
      <c r="K971"/>
      <c r="L971"/>
      <c r="M971"/>
      <c r="N971"/>
      <c r="O971"/>
      <c r="P971"/>
      <c r="Q971"/>
      <c r="R971"/>
      <c r="S971"/>
      <c r="T971"/>
      <c r="U971"/>
      <c r="V971"/>
      <c r="W971"/>
      <c r="X971"/>
      <c r="Y971"/>
      <c r="Z971"/>
      <c r="AA971"/>
      <c r="AB971"/>
      <c r="AC971"/>
      <c r="AD971"/>
      <c r="AE971"/>
      <c r="AF971"/>
    </row>
    <row r="972" spans="1:32" s="6" customFormat="1" ht="12.75" customHeight="1" x14ac:dyDescent="0.25">
      <c r="A972"/>
      <c r="B972"/>
      <c r="C972"/>
      <c r="D972"/>
      <c r="E972"/>
      <c r="F972"/>
      <c r="G972"/>
      <c r="H972"/>
      <c r="I972"/>
      <c r="J972"/>
      <c r="K972"/>
      <c r="L972"/>
      <c r="M972"/>
      <c r="N972"/>
      <c r="O972"/>
      <c r="P972"/>
      <c r="Q972"/>
      <c r="R972"/>
      <c r="S972"/>
      <c r="T972"/>
      <c r="U972"/>
      <c r="V972"/>
      <c r="W972"/>
      <c r="X972"/>
      <c r="Y972"/>
      <c r="Z972"/>
      <c r="AA972"/>
      <c r="AB972"/>
      <c r="AC972"/>
      <c r="AD972"/>
      <c r="AE972"/>
      <c r="AF972"/>
    </row>
    <row r="973" spans="1:32" s="6" customFormat="1" ht="12.75" customHeight="1" x14ac:dyDescent="0.25">
      <c r="A973"/>
      <c r="B973"/>
      <c r="C973"/>
      <c r="D973"/>
      <c r="E973"/>
      <c r="F973"/>
      <c r="G973"/>
      <c r="H973"/>
      <c r="I973"/>
      <c r="J973"/>
      <c r="K973"/>
      <c r="L973"/>
      <c r="M973"/>
      <c r="N973"/>
      <c r="O973"/>
      <c r="P973"/>
      <c r="Q973"/>
      <c r="R973"/>
      <c r="S973"/>
      <c r="T973"/>
      <c r="U973"/>
      <c r="V973"/>
      <c r="W973"/>
      <c r="X973"/>
      <c r="Y973"/>
      <c r="Z973"/>
      <c r="AA973"/>
      <c r="AB973"/>
      <c r="AC973"/>
      <c r="AD973"/>
      <c r="AE973"/>
      <c r="AF973"/>
    </row>
    <row r="974" spans="1:32" s="6" customFormat="1" ht="12.75" customHeight="1" x14ac:dyDescent="0.25">
      <c r="A974"/>
      <c r="B974"/>
      <c r="C974"/>
      <c r="D974"/>
      <c r="E974"/>
      <c r="F974"/>
      <c r="G974"/>
      <c r="H974"/>
      <c r="I974"/>
      <c r="J974"/>
      <c r="K974"/>
      <c r="L974"/>
      <c r="M974"/>
      <c r="N974"/>
      <c r="O974"/>
      <c r="P974"/>
      <c r="Q974"/>
      <c r="R974"/>
      <c r="S974"/>
      <c r="T974"/>
      <c r="U974"/>
      <c r="V974"/>
      <c r="W974"/>
      <c r="X974"/>
      <c r="Y974"/>
      <c r="Z974"/>
      <c r="AA974"/>
      <c r="AB974"/>
      <c r="AC974"/>
      <c r="AD974"/>
      <c r="AE974"/>
      <c r="AF974"/>
    </row>
    <row r="975" spans="1:32" s="6" customFormat="1" ht="12.75" customHeight="1" x14ac:dyDescent="0.25">
      <c r="A975"/>
      <c r="B975"/>
      <c r="C975"/>
      <c r="D975"/>
      <c r="E975"/>
      <c r="F975"/>
      <c r="G975"/>
      <c r="H975"/>
      <c r="I975"/>
      <c r="J975"/>
      <c r="K975"/>
      <c r="L975"/>
      <c r="M975"/>
      <c r="N975"/>
      <c r="O975"/>
      <c r="P975"/>
      <c r="Q975"/>
      <c r="R975"/>
      <c r="S975"/>
      <c r="T975"/>
      <c r="U975"/>
      <c r="V975"/>
      <c r="W975"/>
      <c r="X975"/>
      <c r="Y975"/>
      <c r="Z975"/>
      <c r="AA975"/>
      <c r="AB975"/>
      <c r="AC975"/>
      <c r="AD975"/>
      <c r="AE975"/>
      <c r="AF975"/>
    </row>
    <row r="976" spans="1:32" s="6" customFormat="1" ht="12.75" customHeight="1" x14ac:dyDescent="0.25">
      <c r="A976"/>
      <c r="B976"/>
      <c r="C976"/>
      <c r="D976"/>
      <c r="E976"/>
      <c r="F976"/>
      <c r="G976"/>
      <c r="H976"/>
      <c r="I976"/>
      <c r="J976"/>
      <c r="K976"/>
      <c r="L976"/>
      <c r="M976"/>
      <c r="N976"/>
      <c r="O976"/>
      <c r="P976"/>
      <c r="Q976"/>
      <c r="R976"/>
      <c r="S976"/>
      <c r="T976"/>
      <c r="U976"/>
      <c r="V976"/>
      <c r="W976"/>
      <c r="X976"/>
      <c r="Y976"/>
      <c r="Z976"/>
      <c r="AA976"/>
      <c r="AB976"/>
      <c r="AC976"/>
      <c r="AD976"/>
      <c r="AE976"/>
      <c r="AF976"/>
    </row>
    <row r="977" spans="1:32" s="6" customFormat="1" ht="12.75" customHeight="1" x14ac:dyDescent="0.25">
      <c r="A977"/>
      <c r="B977"/>
      <c r="C977"/>
      <c r="D977"/>
      <c r="E977"/>
      <c r="F977"/>
      <c r="G977"/>
      <c r="H977"/>
      <c r="I977"/>
      <c r="J977"/>
      <c r="K977"/>
      <c r="L977"/>
      <c r="M977"/>
      <c r="N977"/>
      <c r="O977"/>
      <c r="P977"/>
      <c r="Q977"/>
      <c r="R977"/>
      <c r="S977"/>
      <c r="T977"/>
      <c r="U977"/>
      <c r="V977"/>
      <c r="W977"/>
      <c r="X977"/>
      <c r="Y977"/>
      <c r="Z977"/>
      <c r="AA977"/>
      <c r="AB977"/>
      <c r="AC977"/>
      <c r="AD977"/>
      <c r="AE977"/>
      <c r="AF977"/>
    </row>
    <row r="978" spans="1:32" s="6" customFormat="1" ht="12.75" customHeight="1" x14ac:dyDescent="0.25">
      <c r="A978"/>
      <c r="B978"/>
      <c r="C978"/>
      <c r="D978"/>
      <c r="E978"/>
      <c r="F978"/>
      <c r="G978"/>
      <c r="H978"/>
      <c r="I978"/>
      <c r="J978"/>
      <c r="K978"/>
      <c r="L978"/>
      <c r="M978"/>
      <c r="N978"/>
      <c r="O978"/>
      <c r="P978"/>
      <c r="Q978"/>
      <c r="R978"/>
      <c r="S978"/>
      <c r="T978"/>
      <c r="U978"/>
      <c r="V978"/>
      <c r="W978"/>
      <c r="X978"/>
      <c r="Y978"/>
      <c r="Z978"/>
      <c r="AA978"/>
      <c r="AB978"/>
      <c r="AC978"/>
      <c r="AD978"/>
      <c r="AE978"/>
      <c r="AF978"/>
    </row>
    <row r="979" spans="1:32" s="6" customFormat="1" ht="12.75" customHeight="1" x14ac:dyDescent="0.25">
      <c r="A979"/>
      <c r="B979"/>
      <c r="C979"/>
      <c r="D979"/>
      <c r="E979"/>
      <c r="F979"/>
      <c r="G979"/>
      <c r="H979"/>
      <c r="I979"/>
      <c r="J979"/>
      <c r="K979"/>
      <c r="L979"/>
      <c r="M979"/>
      <c r="N979"/>
      <c r="O979"/>
      <c r="P979"/>
      <c r="Q979"/>
      <c r="R979"/>
      <c r="S979"/>
      <c r="T979"/>
      <c r="U979"/>
      <c r="V979"/>
      <c r="W979"/>
      <c r="X979"/>
      <c r="Y979"/>
      <c r="Z979"/>
      <c r="AA979"/>
      <c r="AB979"/>
      <c r="AC979"/>
      <c r="AD979"/>
      <c r="AE979"/>
      <c r="AF979"/>
    </row>
    <row r="980" spans="1:32" s="6" customFormat="1" ht="12.75" customHeight="1" x14ac:dyDescent="0.25">
      <c r="A980"/>
      <c r="B980"/>
      <c r="C980"/>
      <c r="D980"/>
      <c r="E980"/>
      <c r="F980"/>
      <c r="G980"/>
      <c r="H980"/>
      <c r="I980"/>
      <c r="J980"/>
      <c r="K980"/>
      <c r="L980"/>
      <c r="M980"/>
      <c r="N980"/>
      <c r="O980"/>
      <c r="P980"/>
      <c r="Q980"/>
      <c r="R980"/>
      <c r="S980"/>
      <c r="T980"/>
      <c r="U980"/>
      <c r="V980"/>
      <c r="W980"/>
      <c r="X980"/>
      <c r="Y980"/>
      <c r="Z980"/>
      <c r="AA980"/>
      <c r="AB980"/>
      <c r="AC980"/>
      <c r="AD980"/>
      <c r="AE980"/>
      <c r="AF980"/>
    </row>
    <row r="981" spans="1:32" s="6" customFormat="1" ht="12.75" customHeight="1" x14ac:dyDescent="0.25">
      <c r="A981"/>
      <c r="B981"/>
      <c r="C981"/>
      <c r="D981"/>
      <c r="E981"/>
      <c r="F981"/>
      <c r="G981"/>
      <c r="H981"/>
      <c r="I981"/>
      <c r="J981"/>
      <c r="K981"/>
      <c r="L981"/>
      <c r="M981"/>
      <c r="N981"/>
      <c r="O981"/>
      <c r="P981"/>
      <c r="Q981"/>
      <c r="R981"/>
      <c r="S981"/>
      <c r="T981"/>
      <c r="U981"/>
      <c r="V981"/>
      <c r="W981"/>
      <c r="X981"/>
      <c r="Y981"/>
      <c r="Z981"/>
      <c r="AA981"/>
      <c r="AB981"/>
      <c r="AC981"/>
      <c r="AD981"/>
      <c r="AE981"/>
      <c r="AF981"/>
    </row>
    <row r="982" spans="1:32" s="6" customFormat="1" ht="12.75" customHeight="1" x14ac:dyDescent="0.25">
      <c r="A982"/>
      <c r="B982"/>
      <c r="C982"/>
      <c r="D982"/>
      <c r="E982"/>
      <c r="F982"/>
      <c r="G982"/>
      <c r="H982"/>
      <c r="I982"/>
      <c r="J982"/>
      <c r="K982"/>
      <c r="L982"/>
      <c r="M982"/>
      <c r="N982"/>
      <c r="O982"/>
      <c r="P982"/>
      <c r="Q982"/>
      <c r="R982"/>
      <c r="S982"/>
      <c r="T982"/>
      <c r="U982"/>
      <c r="V982"/>
      <c r="W982"/>
      <c r="X982"/>
      <c r="Y982"/>
      <c r="Z982"/>
      <c r="AA982"/>
      <c r="AB982"/>
      <c r="AC982"/>
      <c r="AD982"/>
      <c r="AE982"/>
      <c r="AF982"/>
    </row>
    <row r="983" spans="1:32" s="6" customFormat="1" ht="12.75" customHeight="1" x14ac:dyDescent="0.25">
      <c r="A983"/>
      <c r="B983"/>
      <c r="C983"/>
      <c r="D983"/>
      <c r="E983"/>
      <c r="F983"/>
      <c r="G983"/>
      <c r="H983"/>
      <c r="I983"/>
      <c r="J983"/>
      <c r="K983"/>
      <c r="L983"/>
      <c r="M983"/>
      <c r="N983"/>
      <c r="O983"/>
      <c r="P983"/>
      <c r="Q983"/>
      <c r="R983"/>
      <c r="S983"/>
      <c r="T983"/>
      <c r="U983"/>
      <c r="V983"/>
      <c r="W983"/>
      <c r="X983"/>
      <c r="Y983"/>
      <c r="Z983"/>
      <c r="AA983"/>
      <c r="AB983"/>
      <c r="AC983"/>
      <c r="AD983"/>
      <c r="AE983"/>
      <c r="AF983"/>
    </row>
    <row r="984" spans="1:32" s="6" customFormat="1" ht="12.75" customHeight="1" x14ac:dyDescent="0.25">
      <c r="A984"/>
      <c r="B984"/>
      <c r="C984"/>
      <c r="D984"/>
      <c r="E984"/>
      <c r="F984"/>
      <c r="G984"/>
      <c r="H984"/>
      <c r="I984"/>
      <c r="J984"/>
      <c r="K984"/>
      <c r="L984"/>
      <c r="M984"/>
      <c r="N984"/>
      <c r="O984"/>
      <c r="P984"/>
      <c r="Q984"/>
      <c r="R984"/>
      <c r="S984"/>
      <c r="T984"/>
      <c r="U984"/>
      <c r="V984"/>
      <c r="W984"/>
      <c r="X984"/>
      <c r="Y984"/>
      <c r="Z984"/>
      <c r="AA984"/>
      <c r="AB984"/>
      <c r="AC984"/>
      <c r="AD984"/>
      <c r="AE984"/>
      <c r="AF984"/>
    </row>
    <row r="985" spans="1:32" s="6" customFormat="1" ht="12.75" customHeight="1" x14ac:dyDescent="0.25">
      <c r="A985"/>
      <c r="B985"/>
      <c r="C985"/>
      <c r="D985"/>
      <c r="E985"/>
      <c r="F985"/>
      <c r="G985"/>
      <c r="H985"/>
      <c r="I985"/>
      <c r="J985"/>
      <c r="K985"/>
      <c r="L985"/>
      <c r="M985"/>
      <c r="N985"/>
      <c r="O985"/>
      <c r="P985"/>
      <c r="Q985"/>
      <c r="R985"/>
      <c r="S985"/>
      <c r="T985"/>
      <c r="U985"/>
      <c r="V985"/>
      <c r="W985"/>
      <c r="X985"/>
      <c r="Y985"/>
      <c r="Z985"/>
      <c r="AA985"/>
      <c r="AB985"/>
      <c r="AC985"/>
      <c r="AD985"/>
      <c r="AE985"/>
      <c r="AF985"/>
    </row>
    <row r="986" spans="1:32" s="6" customFormat="1" ht="12.75" customHeight="1" x14ac:dyDescent="0.25">
      <c r="A986"/>
      <c r="B986"/>
      <c r="C986"/>
      <c r="D986"/>
      <c r="E986"/>
      <c r="F986"/>
      <c r="G986"/>
      <c r="H986"/>
      <c r="I986"/>
      <c r="J986"/>
      <c r="K986"/>
      <c r="L986"/>
      <c r="M986"/>
      <c r="N986"/>
      <c r="O986"/>
      <c r="P986"/>
      <c r="Q986"/>
      <c r="R986"/>
      <c r="S986"/>
      <c r="T986"/>
      <c r="U986"/>
      <c r="V986"/>
      <c r="W986"/>
      <c r="X986"/>
      <c r="Y986"/>
      <c r="Z986"/>
      <c r="AA986"/>
      <c r="AB986"/>
      <c r="AC986"/>
      <c r="AD986"/>
      <c r="AE986"/>
      <c r="AF986"/>
    </row>
    <row r="987" spans="1:32" s="6" customFormat="1" ht="12.75" customHeight="1" x14ac:dyDescent="0.25">
      <c r="A987"/>
      <c r="B987"/>
      <c r="C987"/>
      <c r="D987"/>
      <c r="E987"/>
      <c r="F987"/>
      <c r="G987"/>
      <c r="H987"/>
      <c r="I987"/>
      <c r="J987"/>
      <c r="K987"/>
      <c r="L987"/>
      <c r="M987"/>
      <c r="N987"/>
      <c r="O987"/>
      <c r="P987"/>
      <c r="Q987"/>
      <c r="R987"/>
      <c r="S987"/>
      <c r="T987"/>
      <c r="U987"/>
      <c r="V987"/>
      <c r="W987"/>
      <c r="X987"/>
      <c r="Y987"/>
      <c r="Z987"/>
      <c r="AA987"/>
      <c r="AB987"/>
      <c r="AC987"/>
      <c r="AD987"/>
      <c r="AE987"/>
      <c r="AF987"/>
    </row>
    <row r="988" spans="1:32" s="6" customFormat="1" ht="12.75" customHeight="1" x14ac:dyDescent="0.25">
      <c r="A988"/>
      <c r="B988"/>
      <c r="C988"/>
      <c r="D988"/>
      <c r="E988"/>
      <c r="F988"/>
      <c r="G988"/>
      <c r="H988"/>
      <c r="I988"/>
      <c r="J988"/>
      <c r="K988"/>
      <c r="L988"/>
      <c r="M988"/>
      <c r="N988"/>
      <c r="O988"/>
      <c r="P988"/>
      <c r="Q988"/>
      <c r="R988"/>
      <c r="S988"/>
      <c r="T988"/>
      <c r="U988"/>
      <c r="V988"/>
      <c r="W988"/>
      <c r="X988"/>
      <c r="Y988"/>
      <c r="Z988"/>
      <c r="AA988"/>
      <c r="AB988"/>
      <c r="AC988"/>
      <c r="AD988"/>
      <c r="AE988"/>
      <c r="AF988"/>
    </row>
    <row r="989" spans="1:32" s="6" customFormat="1" ht="12.75" customHeight="1" x14ac:dyDescent="0.25">
      <c r="A989"/>
      <c r="B989"/>
      <c r="C989"/>
      <c r="D989"/>
      <c r="E989"/>
      <c r="F989"/>
      <c r="G989"/>
      <c r="H989"/>
      <c r="I989"/>
      <c r="J989"/>
      <c r="K989"/>
      <c r="L989"/>
      <c r="M989"/>
      <c r="N989"/>
      <c r="O989"/>
      <c r="P989"/>
      <c r="Q989"/>
      <c r="R989"/>
      <c r="S989"/>
      <c r="T989"/>
      <c r="U989"/>
      <c r="V989"/>
      <c r="W989"/>
      <c r="X989"/>
      <c r="Y989"/>
      <c r="Z989"/>
      <c r="AA989"/>
      <c r="AB989"/>
      <c r="AC989"/>
      <c r="AD989"/>
      <c r="AE989"/>
      <c r="AF989"/>
    </row>
    <row r="990" spans="1:32" s="6" customFormat="1" ht="12.75" customHeight="1" x14ac:dyDescent="0.25">
      <c r="A990"/>
      <c r="B990"/>
      <c r="C990"/>
      <c r="D990"/>
      <c r="E990"/>
      <c r="F990"/>
      <c r="G990"/>
      <c r="H990"/>
      <c r="I990"/>
      <c r="J990"/>
      <c r="K990"/>
      <c r="L990"/>
      <c r="M990"/>
      <c r="N990"/>
      <c r="O990"/>
      <c r="P990"/>
      <c r="Q990"/>
      <c r="R990"/>
      <c r="S990"/>
      <c r="T990"/>
      <c r="U990"/>
      <c r="V990"/>
      <c r="W990"/>
      <c r="X990"/>
      <c r="Y990"/>
      <c r="Z990"/>
      <c r="AA990"/>
      <c r="AB990"/>
      <c r="AC990"/>
      <c r="AD990"/>
      <c r="AE990"/>
      <c r="AF990"/>
    </row>
    <row r="991" spans="1:32" s="6" customFormat="1" ht="12.75" customHeight="1" x14ac:dyDescent="0.25">
      <c r="A991"/>
      <c r="B991"/>
      <c r="C991"/>
      <c r="D991"/>
      <c r="E991"/>
      <c r="F991"/>
      <c r="G991"/>
      <c r="H991"/>
      <c r="I991"/>
      <c r="J991"/>
      <c r="K991"/>
      <c r="L991"/>
      <c r="M991"/>
      <c r="N991"/>
      <c r="O991"/>
      <c r="P991"/>
      <c r="Q991"/>
      <c r="R991"/>
      <c r="S991"/>
      <c r="T991"/>
      <c r="U991"/>
      <c r="V991"/>
      <c r="W991"/>
      <c r="X991"/>
      <c r="Y991"/>
      <c r="Z991"/>
      <c r="AA991"/>
      <c r="AB991"/>
      <c r="AC991"/>
      <c r="AD991"/>
      <c r="AE991"/>
      <c r="AF991"/>
    </row>
    <row r="992" spans="1:32" s="6" customFormat="1" ht="12.75" customHeight="1" x14ac:dyDescent="0.25">
      <c r="A992"/>
      <c r="B992"/>
      <c r="C992"/>
      <c r="D992"/>
      <c r="E992"/>
      <c r="F992"/>
      <c r="G992"/>
      <c r="H992"/>
      <c r="I992"/>
      <c r="J992"/>
      <c r="K992"/>
      <c r="L992"/>
      <c r="M992"/>
      <c r="N992"/>
      <c r="O992"/>
      <c r="P992"/>
      <c r="Q992"/>
      <c r="R992"/>
      <c r="S992"/>
      <c r="T992"/>
      <c r="U992"/>
      <c r="V992"/>
      <c r="W992"/>
      <c r="X992"/>
      <c r="Y992"/>
      <c r="Z992"/>
      <c r="AA992"/>
      <c r="AB992"/>
      <c r="AC992"/>
      <c r="AD992"/>
      <c r="AE992"/>
      <c r="AF992"/>
    </row>
    <row r="993" spans="1:32" s="6" customFormat="1" ht="12.75" customHeight="1" x14ac:dyDescent="0.25">
      <c r="A993"/>
      <c r="B993"/>
      <c r="C993"/>
      <c r="D993"/>
      <c r="E993"/>
      <c r="F993"/>
      <c r="G993"/>
      <c r="H993"/>
      <c r="I993"/>
      <c r="J993"/>
      <c r="K993"/>
      <c r="L993"/>
      <c r="M993"/>
      <c r="N993"/>
      <c r="O993"/>
      <c r="P993"/>
      <c r="Q993"/>
      <c r="R993"/>
      <c r="S993"/>
      <c r="T993"/>
      <c r="U993"/>
      <c r="V993"/>
      <c r="W993"/>
      <c r="X993"/>
      <c r="Y993"/>
      <c r="Z993"/>
      <c r="AA993"/>
      <c r="AB993"/>
      <c r="AC993"/>
      <c r="AD993"/>
      <c r="AE993"/>
      <c r="AF993"/>
    </row>
    <row r="994" spans="1:32" s="6" customFormat="1" ht="12.75" customHeight="1" x14ac:dyDescent="0.25">
      <c r="A994"/>
      <c r="B994"/>
      <c r="C994"/>
      <c r="D994"/>
      <c r="E994"/>
      <c r="F994"/>
      <c r="G994"/>
      <c r="H994"/>
      <c r="I994"/>
      <c r="J994"/>
      <c r="K994"/>
      <c r="L994"/>
      <c r="M994"/>
      <c r="N994"/>
      <c r="O994"/>
      <c r="P994"/>
      <c r="Q994"/>
      <c r="R994"/>
      <c r="S994"/>
      <c r="T994"/>
      <c r="U994"/>
      <c r="V994"/>
      <c r="W994"/>
      <c r="X994"/>
      <c r="Y994"/>
      <c r="Z994"/>
      <c r="AA994"/>
      <c r="AB994"/>
      <c r="AC994"/>
      <c r="AD994"/>
      <c r="AE994"/>
      <c r="AF994"/>
    </row>
    <row r="995" spans="1:32" s="6" customFormat="1" ht="12.75" customHeight="1" x14ac:dyDescent="0.25">
      <c r="A995"/>
      <c r="B995"/>
      <c r="C995"/>
      <c r="D995"/>
      <c r="E995"/>
      <c r="F995"/>
      <c r="G995"/>
      <c r="H995"/>
      <c r="I995"/>
      <c r="J995"/>
      <c r="K995"/>
      <c r="L995"/>
      <c r="M995"/>
      <c r="N995"/>
      <c r="O995"/>
      <c r="P995"/>
      <c r="Q995"/>
      <c r="R995"/>
      <c r="S995"/>
      <c r="T995"/>
      <c r="U995"/>
      <c r="V995"/>
      <c r="W995"/>
      <c r="X995"/>
      <c r="Y995"/>
      <c r="Z995"/>
      <c r="AA995"/>
      <c r="AB995"/>
      <c r="AC995"/>
      <c r="AD995"/>
      <c r="AE995"/>
      <c r="AF995"/>
    </row>
    <row r="996" spans="1:32" s="6" customFormat="1" ht="12.75" customHeight="1" x14ac:dyDescent="0.25">
      <c r="A996"/>
      <c r="B996"/>
      <c r="C996"/>
      <c r="D996"/>
      <c r="E996"/>
      <c r="F996"/>
      <c r="G996"/>
      <c r="H996"/>
      <c r="I996"/>
      <c r="J996"/>
      <c r="K996"/>
      <c r="L996"/>
      <c r="M996"/>
      <c r="N996"/>
      <c r="O996"/>
      <c r="P996"/>
      <c r="Q996"/>
      <c r="R996"/>
      <c r="S996"/>
      <c r="T996"/>
      <c r="U996"/>
      <c r="V996"/>
      <c r="W996"/>
      <c r="X996"/>
      <c r="Y996"/>
      <c r="Z996"/>
      <c r="AA996"/>
      <c r="AB996"/>
      <c r="AC996"/>
      <c r="AD996"/>
      <c r="AE996"/>
      <c r="AF996"/>
    </row>
    <row r="997" spans="1:32" s="6" customFormat="1" ht="12.75" customHeight="1" x14ac:dyDescent="0.25">
      <c r="A997"/>
      <c r="B997"/>
      <c r="C997"/>
      <c r="D997"/>
      <c r="E997"/>
      <c r="F997"/>
      <c r="G997"/>
      <c r="H997"/>
      <c r="I997"/>
      <c r="J997"/>
      <c r="K997"/>
      <c r="L997"/>
      <c r="M997"/>
      <c r="N997"/>
      <c r="O997"/>
      <c r="P997"/>
      <c r="Q997"/>
      <c r="R997"/>
      <c r="S997"/>
      <c r="T997"/>
      <c r="U997"/>
      <c r="V997"/>
      <c r="W997"/>
      <c r="X997"/>
      <c r="Y997"/>
      <c r="Z997"/>
      <c r="AA997"/>
      <c r="AB997"/>
      <c r="AC997"/>
      <c r="AD997"/>
      <c r="AE997"/>
      <c r="AF997"/>
    </row>
    <row r="998" spans="1:32" s="6" customFormat="1" ht="12.75" customHeight="1" x14ac:dyDescent="0.25">
      <c r="A998"/>
      <c r="B998"/>
      <c r="C998"/>
      <c r="D998"/>
      <c r="E998"/>
      <c r="F998"/>
      <c r="G998"/>
      <c r="H998"/>
      <c r="I998"/>
      <c r="J998"/>
      <c r="K998"/>
      <c r="L998"/>
      <c r="M998"/>
      <c r="N998"/>
      <c r="O998"/>
      <c r="P998"/>
      <c r="Q998"/>
      <c r="R998"/>
      <c r="S998"/>
      <c r="T998"/>
      <c r="U998"/>
      <c r="V998"/>
      <c r="W998"/>
      <c r="X998"/>
      <c r="Y998"/>
      <c r="Z998"/>
      <c r="AA998"/>
      <c r="AB998"/>
      <c r="AC998"/>
      <c r="AD998"/>
      <c r="AE998"/>
      <c r="AF998"/>
    </row>
    <row r="999" spans="1:32" s="6" customFormat="1" ht="12.75" customHeight="1" x14ac:dyDescent="0.25">
      <c r="A999"/>
      <c r="B999"/>
      <c r="C999"/>
      <c r="D999"/>
      <c r="E999"/>
      <c r="F999"/>
      <c r="G999"/>
      <c r="H999"/>
      <c r="I999"/>
      <c r="J999"/>
      <c r="K999"/>
      <c r="L999"/>
      <c r="M999"/>
      <c r="N999"/>
      <c r="O999"/>
      <c r="P999"/>
      <c r="Q999"/>
      <c r="R999"/>
      <c r="S999"/>
      <c r="T999"/>
      <c r="U999"/>
      <c r="V999"/>
      <c r="W999"/>
      <c r="X999"/>
      <c r="Y999"/>
      <c r="Z999"/>
      <c r="AA999"/>
      <c r="AB999"/>
      <c r="AC999"/>
      <c r="AD999"/>
      <c r="AE999"/>
      <c r="AF999"/>
    </row>
    <row r="1000" spans="1:32" s="6" customFormat="1" ht="12.75" customHeight="1" x14ac:dyDescent="0.25">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row>
    <row r="1001" spans="1:32" s="6" customFormat="1" ht="12.75" customHeight="1" x14ac:dyDescent="0.25">
      <c r="A1001"/>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row>
    <row r="1002" spans="1:32" s="6" customFormat="1" ht="12.75" customHeight="1" x14ac:dyDescent="0.25">
      <c r="A1002"/>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row>
    <row r="1003" spans="1:32" s="6" customFormat="1" ht="12.75" customHeight="1" x14ac:dyDescent="0.25">
      <c r="A1003"/>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row>
    <row r="1004" spans="1:32" s="6" customFormat="1" ht="12.75" customHeight="1" x14ac:dyDescent="0.25">
      <c r="A1004"/>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row>
    <row r="1005" spans="1:32" s="6" customFormat="1" ht="12.75" customHeight="1" x14ac:dyDescent="0.25">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row>
    <row r="1006" spans="1:32" s="6" customFormat="1" ht="12.75" customHeight="1" x14ac:dyDescent="0.25">
      <c r="A1006"/>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row>
    <row r="1007" spans="1:32" s="6" customFormat="1" ht="12.75" customHeight="1" x14ac:dyDescent="0.25">
      <c r="A1007"/>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row>
    <row r="1008" spans="1:32" s="6" customFormat="1" ht="12.75" customHeight="1" x14ac:dyDescent="0.25">
      <c r="A1008"/>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row>
    <row r="1009" spans="1:32" s="6" customFormat="1" ht="12.75" customHeight="1" x14ac:dyDescent="0.25">
      <c r="A1009"/>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row>
    <row r="1010" spans="1:32" s="6" customFormat="1" ht="12.75" customHeight="1" x14ac:dyDescent="0.25">
      <c r="A1010"/>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row>
    <row r="1011" spans="1:32" s="6" customFormat="1" ht="12.75" customHeight="1" x14ac:dyDescent="0.25">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row>
    <row r="1012" spans="1:32" s="6" customFormat="1" ht="12.75" customHeight="1" x14ac:dyDescent="0.25">
      <c r="A1012"/>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row>
    <row r="1013" spans="1:32" s="6" customFormat="1" ht="12.75" customHeight="1" x14ac:dyDescent="0.25">
      <c r="A1013"/>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row>
    <row r="1014" spans="1:32" s="6" customFormat="1" ht="12.75" customHeight="1" x14ac:dyDescent="0.25">
      <c r="A1014"/>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row>
    <row r="1015" spans="1:32" s="6" customFormat="1" ht="12.75" customHeight="1" x14ac:dyDescent="0.25">
      <c r="A101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row>
    <row r="1016" spans="1:32" s="6" customFormat="1" ht="12.75" customHeight="1" x14ac:dyDescent="0.25">
      <c r="A1016"/>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row>
    <row r="1017" spans="1:32" s="6" customFormat="1" ht="12.75" customHeight="1" x14ac:dyDescent="0.25">
      <c r="A1017"/>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row>
    <row r="1018" spans="1:32" s="6" customFormat="1" ht="12.75" customHeight="1" x14ac:dyDescent="0.25">
      <c r="A1018"/>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row>
    <row r="1019" spans="1:32" s="6" customFormat="1" ht="12.75" customHeight="1" x14ac:dyDescent="0.25">
      <c r="A1019"/>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row>
    <row r="1020" spans="1:32" s="6" customFormat="1" ht="12.75" customHeight="1" x14ac:dyDescent="0.25">
      <c r="A1020"/>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row>
    <row r="1021" spans="1:32" s="6" customFormat="1" ht="12.75" customHeight="1" x14ac:dyDescent="0.25">
      <c r="A1021"/>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row>
    <row r="1022" spans="1:32" s="6" customFormat="1" ht="12.75" customHeight="1" x14ac:dyDescent="0.25">
      <c r="A1022"/>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row>
    <row r="1023" spans="1:32" s="6" customFormat="1" ht="12.75" customHeight="1" x14ac:dyDescent="0.25">
      <c r="A1023"/>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row>
    <row r="1024" spans="1:32" s="6" customFormat="1" ht="12.75" customHeight="1" x14ac:dyDescent="0.25">
      <c r="A1024"/>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row>
    <row r="1025" spans="1:32" s="6" customFormat="1" ht="12.75" customHeight="1" x14ac:dyDescent="0.25">
      <c r="A1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row>
    <row r="1026" spans="1:32" s="6" customFormat="1" ht="12.75" customHeight="1" x14ac:dyDescent="0.25">
      <c r="A1026"/>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row>
    <row r="1027" spans="1:32" s="6" customFormat="1" ht="12.75" customHeight="1" x14ac:dyDescent="0.25">
      <c r="A1027"/>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row>
    <row r="1028" spans="1:32" s="6" customFormat="1" ht="12.75" customHeight="1" x14ac:dyDescent="0.25">
      <c r="A1028"/>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row>
    <row r="1029" spans="1:32" s="6" customFormat="1" ht="12.75" customHeight="1" x14ac:dyDescent="0.25">
      <c r="A1029"/>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row>
    <row r="1030" spans="1:32" s="6" customFormat="1" ht="12.75" customHeight="1" x14ac:dyDescent="0.25">
      <c r="A1030"/>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row>
    <row r="1031" spans="1:32" s="6" customFormat="1" ht="12.75" customHeight="1" x14ac:dyDescent="0.25">
      <c r="A1031"/>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row>
    <row r="1032" spans="1:32" s="6" customFormat="1" ht="12.75" customHeight="1" x14ac:dyDescent="0.25">
      <c r="A1032"/>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row>
    <row r="1033" spans="1:32" s="6" customFormat="1" ht="12.75" customHeight="1" x14ac:dyDescent="0.25">
      <c r="A1033"/>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row>
    <row r="1034" spans="1:32" s="6" customFormat="1" ht="12.75" customHeight="1" x14ac:dyDescent="0.25">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row>
    <row r="1035" spans="1:32" s="6" customFormat="1" ht="12.75" customHeight="1" x14ac:dyDescent="0.25">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row>
    <row r="1036" spans="1:32" s="6" customFormat="1" ht="12.75" customHeight="1" x14ac:dyDescent="0.25">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row>
    <row r="1037" spans="1:32" s="6" customFormat="1" ht="12.75" customHeight="1" x14ac:dyDescent="0.25">
      <c r="A1037"/>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row>
    <row r="1038" spans="1:32" s="6" customFormat="1" ht="12.75" customHeight="1" x14ac:dyDescent="0.25">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row>
    <row r="1039" spans="1:32" s="6" customFormat="1" ht="12.75" customHeight="1" x14ac:dyDescent="0.25">
      <c r="A1039"/>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row>
    <row r="1040" spans="1:32" s="6" customFormat="1" ht="12.75" customHeight="1" x14ac:dyDescent="0.25">
      <c r="A1040"/>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row>
    <row r="1041" spans="1:32" s="6" customFormat="1" ht="12.75" customHeight="1" x14ac:dyDescent="0.25">
      <c r="A1041"/>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row>
    <row r="1042" spans="1:32" s="6" customFormat="1" ht="12.75" customHeight="1" x14ac:dyDescent="0.25">
      <c r="A1042"/>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row>
    <row r="1043" spans="1:32" s="6" customFormat="1" ht="12.75" customHeight="1" x14ac:dyDescent="0.25">
      <c r="A1043"/>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row>
    <row r="1044" spans="1:32" s="6" customFormat="1" ht="12.75" customHeight="1" x14ac:dyDescent="0.25">
      <c r="A1044"/>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row>
    <row r="1045" spans="1:32" s="6" customFormat="1" ht="12.75" customHeight="1" x14ac:dyDescent="0.25">
      <c r="A1045"/>
      <c r="B1045"/>
      <c r="C1045"/>
      <c r="D1045"/>
      <c r="E1045"/>
      <c r="F1045"/>
      <c r="G1045"/>
      <c r="H1045"/>
      <c r="I1045"/>
      <c r="J1045"/>
      <c r="K1045"/>
      <c r="L1045"/>
      <c r="M1045"/>
      <c r="N1045"/>
      <c r="O1045"/>
      <c r="P1045"/>
      <c r="Q1045"/>
      <c r="R1045"/>
      <c r="S1045"/>
      <c r="T1045"/>
      <c r="U1045"/>
      <c r="V1045"/>
      <c r="W1045"/>
      <c r="X1045"/>
      <c r="Y1045"/>
      <c r="Z1045"/>
      <c r="AA1045"/>
      <c r="AB1045"/>
      <c r="AC1045"/>
      <c r="AD1045"/>
      <c r="AE1045"/>
      <c r="AF1045"/>
    </row>
    <row r="1046" spans="1:32" s="6" customFormat="1" ht="12.75" customHeight="1" x14ac:dyDescent="0.25">
      <c r="A1046"/>
      <c r="B1046"/>
      <c r="C1046"/>
      <c r="D1046"/>
      <c r="E1046"/>
      <c r="F1046"/>
      <c r="G1046"/>
      <c r="H1046"/>
      <c r="I1046"/>
      <c r="J1046"/>
      <c r="K1046"/>
      <c r="L1046"/>
      <c r="M1046"/>
      <c r="N1046"/>
      <c r="O1046"/>
      <c r="P1046"/>
      <c r="Q1046"/>
      <c r="R1046"/>
      <c r="S1046"/>
      <c r="T1046"/>
      <c r="U1046"/>
      <c r="V1046"/>
      <c r="W1046"/>
      <c r="X1046"/>
      <c r="Y1046"/>
      <c r="Z1046"/>
      <c r="AA1046"/>
      <c r="AB1046"/>
      <c r="AC1046"/>
      <c r="AD1046"/>
      <c r="AE1046"/>
      <c r="AF1046"/>
    </row>
    <row r="1047" spans="1:32" s="6" customFormat="1" ht="12.75" customHeight="1" x14ac:dyDescent="0.25">
      <c r="A1047"/>
      <c r="B1047"/>
      <c r="C1047"/>
      <c r="D1047"/>
      <c r="E1047"/>
      <c r="F1047"/>
      <c r="G1047"/>
      <c r="H1047"/>
      <c r="I1047"/>
      <c r="J1047"/>
      <c r="K1047"/>
      <c r="L1047"/>
      <c r="M1047"/>
      <c r="N1047"/>
      <c r="O1047"/>
      <c r="P1047"/>
      <c r="Q1047"/>
      <c r="R1047"/>
      <c r="S1047"/>
      <c r="T1047"/>
      <c r="U1047"/>
      <c r="V1047"/>
      <c r="W1047"/>
      <c r="X1047"/>
      <c r="Y1047"/>
      <c r="Z1047"/>
      <c r="AA1047"/>
      <c r="AB1047"/>
      <c r="AC1047"/>
      <c r="AD1047"/>
      <c r="AE1047"/>
      <c r="AF1047"/>
    </row>
    <row r="1048" spans="1:32" s="6" customFormat="1" ht="12.75" customHeight="1" x14ac:dyDescent="0.25">
      <c r="A1048"/>
      <c r="B1048"/>
      <c r="C1048"/>
      <c r="D1048"/>
      <c r="E1048"/>
      <c r="F1048"/>
      <c r="G1048"/>
      <c r="H1048"/>
      <c r="I1048"/>
      <c r="J1048"/>
      <c r="K1048"/>
      <c r="L1048"/>
      <c r="M1048"/>
      <c r="N1048"/>
      <c r="O1048"/>
      <c r="P1048"/>
      <c r="Q1048"/>
      <c r="R1048"/>
      <c r="S1048"/>
      <c r="T1048"/>
      <c r="U1048"/>
      <c r="V1048"/>
      <c r="W1048"/>
      <c r="X1048"/>
      <c r="Y1048"/>
      <c r="Z1048"/>
      <c r="AA1048"/>
      <c r="AB1048"/>
      <c r="AC1048"/>
      <c r="AD1048"/>
      <c r="AE1048"/>
      <c r="AF1048"/>
    </row>
    <row r="1049" spans="1:32" s="6" customFormat="1" ht="12.75" customHeight="1" x14ac:dyDescent="0.25">
      <c r="A1049"/>
      <c r="B1049"/>
      <c r="C1049"/>
      <c r="D1049"/>
      <c r="E1049"/>
      <c r="F1049"/>
      <c r="G1049"/>
      <c r="H1049"/>
      <c r="I1049"/>
      <c r="J1049"/>
      <c r="K1049"/>
      <c r="L1049"/>
      <c r="M1049"/>
      <c r="N1049"/>
      <c r="O1049"/>
      <c r="P1049"/>
      <c r="Q1049"/>
      <c r="R1049"/>
      <c r="S1049"/>
      <c r="T1049"/>
      <c r="U1049"/>
      <c r="V1049"/>
      <c r="W1049"/>
      <c r="X1049"/>
      <c r="Y1049"/>
      <c r="Z1049"/>
      <c r="AA1049"/>
      <c r="AB1049"/>
      <c r="AC1049"/>
      <c r="AD1049"/>
      <c r="AE1049"/>
      <c r="AF1049"/>
    </row>
    <row r="1050" spans="1:32" s="6" customFormat="1" ht="12.75" customHeight="1" x14ac:dyDescent="0.25">
      <c r="A1050"/>
      <c r="B1050"/>
      <c r="C1050"/>
      <c r="D1050"/>
      <c r="E1050"/>
      <c r="F1050"/>
      <c r="G1050"/>
      <c r="H1050"/>
      <c r="I1050"/>
      <c r="J1050"/>
      <c r="K1050"/>
      <c r="L1050"/>
      <c r="M1050"/>
      <c r="N1050"/>
      <c r="O1050"/>
      <c r="P1050"/>
      <c r="Q1050"/>
      <c r="R1050"/>
      <c r="S1050"/>
      <c r="T1050"/>
      <c r="U1050"/>
      <c r="V1050"/>
      <c r="W1050"/>
      <c r="X1050"/>
      <c r="Y1050"/>
      <c r="Z1050"/>
      <c r="AA1050"/>
      <c r="AB1050"/>
      <c r="AC1050"/>
      <c r="AD1050"/>
      <c r="AE1050"/>
      <c r="AF1050"/>
    </row>
    <row r="1051" spans="1:32" s="6" customFormat="1" ht="12.75" customHeight="1" x14ac:dyDescent="0.25">
      <c r="A1051"/>
      <c r="B1051"/>
      <c r="C1051"/>
      <c r="D1051"/>
      <c r="E1051"/>
      <c r="F1051"/>
      <c r="G1051"/>
      <c r="H1051"/>
      <c r="I1051"/>
      <c r="J1051"/>
      <c r="K1051"/>
      <c r="L1051"/>
      <c r="M1051"/>
      <c r="N1051"/>
      <c r="O1051"/>
      <c r="P1051"/>
      <c r="Q1051"/>
      <c r="R1051"/>
      <c r="S1051"/>
      <c r="T1051"/>
      <c r="U1051"/>
      <c r="V1051"/>
      <c r="W1051"/>
      <c r="X1051"/>
      <c r="Y1051"/>
      <c r="Z1051"/>
      <c r="AA1051"/>
      <c r="AB1051"/>
      <c r="AC1051"/>
      <c r="AD1051"/>
      <c r="AE1051"/>
      <c r="AF1051"/>
    </row>
    <row r="1052" spans="1:32" s="6" customFormat="1" ht="12.75" customHeight="1" x14ac:dyDescent="0.25">
      <c r="A1052"/>
      <c r="B1052"/>
      <c r="C1052"/>
      <c r="D1052"/>
      <c r="E1052"/>
      <c r="F1052"/>
      <c r="G1052"/>
      <c r="H1052"/>
      <c r="I1052"/>
      <c r="J1052"/>
      <c r="K1052"/>
      <c r="L1052"/>
      <c r="M1052"/>
      <c r="N1052"/>
      <c r="O1052"/>
      <c r="P1052"/>
      <c r="Q1052"/>
      <c r="R1052"/>
      <c r="S1052"/>
      <c r="T1052"/>
      <c r="U1052"/>
      <c r="V1052"/>
      <c r="W1052"/>
      <c r="X1052"/>
      <c r="Y1052"/>
      <c r="Z1052"/>
      <c r="AA1052"/>
      <c r="AB1052"/>
      <c r="AC1052"/>
      <c r="AD1052"/>
      <c r="AE1052"/>
      <c r="AF1052"/>
    </row>
    <row r="1053" spans="1:32" s="6" customFormat="1" ht="12.75" customHeight="1" x14ac:dyDescent="0.25">
      <c r="A1053"/>
      <c r="B1053"/>
      <c r="C1053"/>
      <c r="D1053"/>
      <c r="E1053"/>
      <c r="F1053"/>
      <c r="G1053"/>
      <c r="H1053"/>
      <c r="I1053"/>
      <c r="J1053"/>
      <c r="K1053"/>
      <c r="L1053"/>
      <c r="M1053"/>
      <c r="N1053"/>
      <c r="O1053"/>
      <c r="P1053"/>
      <c r="Q1053"/>
      <c r="R1053"/>
      <c r="S1053"/>
      <c r="T1053"/>
      <c r="U1053"/>
      <c r="V1053"/>
      <c r="W1053"/>
      <c r="X1053"/>
      <c r="Y1053"/>
      <c r="Z1053"/>
      <c r="AA1053"/>
      <c r="AB1053"/>
      <c r="AC1053"/>
      <c r="AD1053"/>
      <c r="AE1053"/>
      <c r="AF1053"/>
    </row>
    <row r="1054" spans="1:32" s="6" customFormat="1" ht="12.75" customHeight="1" x14ac:dyDescent="0.25">
      <c r="A1054"/>
      <c r="B1054"/>
      <c r="C1054"/>
      <c r="D1054"/>
      <c r="E1054"/>
      <c r="F1054"/>
      <c r="G1054"/>
      <c r="H1054"/>
      <c r="I1054"/>
      <c r="J1054"/>
      <c r="K1054"/>
      <c r="L1054"/>
      <c r="M1054"/>
      <c r="N1054"/>
      <c r="O1054"/>
      <c r="P1054"/>
      <c r="Q1054"/>
      <c r="R1054"/>
      <c r="S1054"/>
      <c r="T1054"/>
      <c r="U1054"/>
      <c r="V1054"/>
      <c r="W1054"/>
      <c r="X1054"/>
      <c r="Y1054"/>
      <c r="Z1054"/>
      <c r="AA1054"/>
      <c r="AB1054"/>
      <c r="AC1054"/>
      <c r="AD1054"/>
      <c r="AE1054"/>
      <c r="AF1054"/>
    </row>
    <row r="1055" spans="1:32" s="6" customFormat="1" ht="12.75" customHeight="1" x14ac:dyDescent="0.25">
      <c r="A1055"/>
      <c r="B1055"/>
      <c r="C1055"/>
      <c r="D1055"/>
      <c r="E1055"/>
      <c r="F1055"/>
      <c r="G1055"/>
      <c r="H1055"/>
      <c r="I1055"/>
      <c r="J1055"/>
      <c r="K1055"/>
      <c r="L1055"/>
      <c r="M1055"/>
      <c r="N1055"/>
      <c r="O1055"/>
      <c r="P1055"/>
      <c r="Q1055"/>
      <c r="R1055"/>
      <c r="S1055"/>
      <c r="T1055"/>
      <c r="U1055"/>
      <c r="V1055"/>
      <c r="W1055"/>
      <c r="X1055"/>
      <c r="Y1055"/>
      <c r="Z1055"/>
      <c r="AA1055"/>
      <c r="AB1055"/>
      <c r="AC1055"/>
      <c r="AD1055"/>
      <c r="AE1055"/>
      <c r="AF1055"/>
    </row>
    <row r="1056" spans="1:32" s="6" customFormat="1" ht="12.75" customHeight="1" x14ac:dyDescent="0.25">
      <c r="A1056"/>
      <c r="B1056"/>
      <c r="C1056"/>
      <c r="D1056"/>
      <c r="E1056"/>
      <c r="F1056"/>
      <c r="G1056"/>
      <c r="H1056"/>
      <c r="I1056"/>
      <c r="J1056"/>
      <c r="K1056"/>
      <c r="L1056"/>
      <c r="M1056"/>
      <c r="N1056"/>
      <c r="O1056"/>
      <c r="P1056"/>
      <c r="Q1056"/>
      <c r="R1056"/>
      <c r="S1056"/>
      <c r="T1056"/>
      <c r="U1056"/>
      <c r="V1056"/>
      <c r="W1056"/>
      <c r="X1056"/>
      <c r="Y1056"/>
      <c r="Z1056"/>
      <c r="AA1056"/>
      <c r="AB1056"/>
      <c r="AC1056"/>
      <c r="AD1056"/>
      <c r="AE1056"/>
      <c r="AF1056"/>
    </row>
    <row r="1057" spans="1:32" s="6" customFormat="1" ht="12.75" customHeight="1" x14ac:dyDescent="0.25">
      <c r="A1057"/>
      <c r="B1057"/>
      <c r="C1057"/>
      <c r="D1057"/>
      <c r="E1057"/>
      <c r="F1057"/>
      <c r="G1057"/>
      <c r="H1057"/>
      <c r="I1057"/>
      <c r="J1057"/>
      <c r="K1057"/>
      <c r="L1057"/>
      <c r="M1057"/>
      <c r="N1057"/>
      <c r="O1057"/>
      <c r="P1057"/>
      <c r="Q1057"/>
      <c r="R1057"/>
      <c r="S1057"/>
      <c r="T1057"/>
      <c r="U1057"/>
      <c r="V1057"/>
      <c r="W1057"/>
      <c r="X1057"/>
      <c r="Y1057"/>
      <c r="Z1057"/>
      <c r="AA1057"/>
      <c r="AB1057"/>
      <c r="AC1057"/>
      <c r="AD1057"/>
      <c r="AE1057"/>
      <c r="AF1057"/>
    </row>
    <row r="1058" spans="1:32" s="6" customFormat="1" ht="12.75" customHeight="1" x14ac:dyDescent="0.25">
      <c r="A1058"/>
      <c r="B1058"/>
      <c r="C1058"/>
      <c r="D1058"/>
      <c r="E1058"/>
      <c r="F1058"/>
      <c r="G1058"/>
      <c r="H1058"/>
      <c r="I1058"/>
      <c r="J1058"/>
      <c r="K1058"/>
      <c r="L1058"/>
      <c r="M1058"/>
      <c r="N1058"/>
      <c r="O1058"/>
      <c r="P1058"/>
      <c r="Q1058"/>
      <c r="R1058"/>
      <c r="S1058"/>
      <c r="T1058"/>
      <c r="U1058"/>
      <c r="V1058"/>
      <c r="W1058"/>
      <c r="X1058"/>
      <c r="Y1058"/>
      <c r="Z1058"/>
      <c r="AA1058"/>
      <c r="AB1058"/>
      <c r="AC1058"/>
      <c r="AD1058"/>
      <c r="AE1058"/>
      <c r="AF1058"/>
    </row>
    <row r="1059" spans="1:32" s="6" customFormat="1" ht="12.75" customHeight="1" x14ac:dyDescent="0.25">
      <c r="A1059"/>
      <c r="B1059"/>
      <c r="C1059"/>
      <c r="D1059"/>
      <c r="E1059"/>
      <c r="F1059"/>
      <c r="G1059"/>
      <c r="H1059"/>
      <c r="I1059"/>
      <c r="J1059"/>
      <c r="K1059"/>
      <c r="L1059"/>
      <c r="M1059"/>
      <c r="N1059"/>
      <c r="O1059"/>
      <c r="P1059"/>
      <c r="Q1059"/>
      <c r="R1059"/>
      <c r="S1059"/>
      <c r="T1059"/>
      <c r="U1059"/>
      <c r="V1059"/>
      <c r="W1059"/>
      <c r="X1059"/>
      <c r="Y1059"/>
      <c r="Z1059"/>
      <c r="AA1059"/>
      <c r="AB1059"/>
      <c r="AC1059"/>
      <c r="AD1059"/>
      <c r="AE1059"/>
      <c r="AF1059"/>
    </row>
    <row r="1060" spans="1:32" s="6" customFormat="1" ht="12.75" customHeight="1" x14ac:dyDescent="0.25">
      <c r="A1060"/>
      <c r="B1060"/>
      <c r="C1060"/>
      <c r="D1060"/>
      <c r="E1060"/>
      <c r="F1060"/>
      <c r="G1060"/>
      <c r="H1060"/>
      <c r="I1060"/>
      <c r="J1060"/>
      <c r="K1060"/>
      <c r="L1060"/>
      <c r="M1060"/>
      <c r="N1060"/>
      <c r="O1060"/>
      <c r="P1060"/>
      <c r="Q1060"/>
      <c r="R1060"/>
      <c r="S1060"/>
      <c r="T1060"/>
      <c r="U1060"/>
      <c r="V1060"/>
      <c r="W1060"/>
      <c r="X1060"/>
      <c r="Y1060"/>
      <c r="Z1060"/>
      <c r="AA1060"/>
      <c r="AB1060"/>
      <c r="AC1060"/>
      <c r="AD1060"/>
      <c r="AE1060"/>
      <c r="AF1060"/>
    </row>
    <row r="1061" spans="1:32" s="6" customFormat="1" ht="12.75" customHeight="1" x14ac:dyDescent="0.25">
      <c r="A1061"/>
      <c r="B1061"/>
      <c r="C1061"/>
      <c r="D1061"/>
      <c r="E1061"/>
      <c r="F1061"/>
      <c r="G1061"/>
      <c r="H1061"/>
      <c r="I1061"/>
      <c r="J1061"/>
      <c r="K1061"/>
      <c r="L1061"/>
      <c r="M1061"/>
      <c r="N1061"/>
      <c r="O1061"/>
      <c r="P1061"/>
      <c r="Q1061"/>
      <c r="R1061"/>
      <c r="S1061"/>
      <c r="T1061"/>
      <c r="U1061"/>
      <c r="V1061"/>
      <c r="W1061"/>
      <c r="X1061"/>
      <c r="Y1061"/>
      <c r="Z1061"/>
      <c r="AA1061"/>
      <c r="AB1061"/>
      <c r="AC1061"/>
      <c r="AD1061"/>
      <c r="AE1061"/>
      <c r="AF1061"/>
    </row>
    <row r="1062" spans="1:32" s="6" customFormat="1" ht="12.75" customHeight="1" x14ac:dyDescent="0.25">
      <c r="A1062"/>
      <c r="B1062"/>
      <c r="C1062"/>
      <c r="D1062"/>
      <c r="E1062"/>
      <c r="F1062"/>
      <c r="G1062"/>
      <c r="H1062"/>
      <c r="I1062"/>
      <c r="J1062"/>
      <c r="K1062"/>
      <c r="L1062"/>
      <c r="M1062"/>
      <c r="N1062"/>
      <c r="O1062"/>
      <c r="P1062"/>
      <c r="Q1062"/>
      <c r="R1062"/>
      <c r="S1062"/>
      <c r="T1062"/>
      <c r="U1062"/>
      <c r="V1062"/>
      <c r="W1062"/>
      <c r="X1062"/>
      <c r="Y1062"/>
      <c r="Z1062"/>
      <c r="AA1062"/>
      <c r="AB1062"/>
      <c r="AC1062"/>
      <c r="AD1062"/>
      <c r="AE1062"/>
      <c r="AF1062"/>
    </row>
    <row r="1063" spans="1:32" s="6" customFormat="1" ht="12.75" customHeight="1" x14ac:dyDescent="0.25">
      <c r="A1063"/>
      <c r="B1063"/>
      <c r="C1063"/>
      <c r="D1063"/>
      <c r="E1063"/>
      <c r="F1063"/>
      <c r="G1063"/>
      <c r="H1063"/>
      <c r="I1063"/>
      <c r="J1063"/>
      <c r="K1063"/>
      <c r="L1063"/>
      <c r="M1063"/>
      <c r="N1063"/>
      <c r="O1063"/>
      <c r="P1063"/>
      <c r="Q1063"/>
      <c r="R1063"/>
      <c r="S1063"/>
      <c r="T1063"/>
      <c r="U1063"/>
      <c r="V1063"/>
      <c r="W1063"/>
      <c r="X1063"/>
      <c r="Y1063"/>
      <c r="Z1063"/>
      <c r="AA1063"/>
      <c r="AB1063"/>
      <c r="AC1063"/>
      <c r="AD1063"/>
      <c r="AE1063"/>
      <c r="AF1063"/>
    </row>
    <row r="1064" spans="1:32" s="6" customFormat="1" ht="12.75" customHeight="1" x14ac:dyDescent="0.25">
      <c r="A1064"/>
      <c r="B1064"/>
      <c r="C1064"/>
      <c r="D1064"/>
      <c r="E1064"/>
      <c r="F1064"/>
      <c r="G1064"/>
      <c r="H1064"/>
      <c r="I1064"/>
      <c r="J1064"/>
      <c r="K1064"/>
      <c r="L1064"/>
      <c r="M1064"/>
      <c r="N1064"/>
      <c r="O1064"/>
      <c r="P1064"/>
      <c r="Q1064"/>
      <c r="R1064"/>
      <c r="S1064"/>
      <c r="T1064"/>
      <c r="U1064"/>
      <c r="V1064"/>
      <c r="W1064"/>
      <c r="X1064"/>
      <c r="Y1064"/>
      <c r="Z1064"/>
      <c r="AA1064"/>
      <c r="AB1064"/>
      <c r="AC1064"/>
      <c r="AD1064"/>
      <c r="AE1064"/>
      <c r="AF1064"/>
    </row>
    <row r="1065" spans="1:32" s="6" customFormat="1" ht="12.75" customHeight="1" x14ac:dyDescent="0.25">
      <c r="A1065"/>
      <c r="B1065"/>
      <c r="C1065"/>
      <c r="D1065"/>
      <c r="E1065"/>
      <c r="F1065"/>
      <c r="G1065"/>
      <c r="H1065"/>
      <c r="I1065"/>
      <c r="J1065"/>
      <c r="K1065"/>
      <c r="L1065"/>
      <c r="M1065"/>
      <c r="N1065"/>
      <c r="O1065"/>
      <c r="P1065"/>
      <c r="Q1065"/>
      <c r="R1065"/>
      <c r="S1065"/>
      <c r="T1065"/>
      <c r="U1065"/>
      <c r="V1065"/>
      <c r="W1065"/>
      <c r="X1065"/>
      <c r="Y1065"/>
      <c r="Z1065"/>
      <c r="AA1065"/>
      <c r="AB1065"/>
      <c r="AC1065"/>
      <c r="AD1065"/>
      <c r="AE1065"/>
      <c r="AF1065"/>
    </row>
    <row r="1066" spans="1:32" s="6" customFormat="1" ht="12.75" customHeight="1" x14ac:dyDescent="0.25">
      <c r="A1066"/>
      <c r="B1066"/>
      <c r="C1066"/>
      <c r="D1066"/>
      <c r="E1066"/>
      <c r="F1066"/>
      <c r="G1066"/>
      <c r="H1066"/>
      <c r="I1066"/>
      <c r="J1066"/>
      <c r="K1066"/>
      <c r="L1066"/>
      <c r="M1066"/>
      <c r="N1066"/>
      <c r="O1066"/>
      <c r="P1066"/>
      <c r="Q1066"/>
      <c r="R1066"/>
      <c r="S1066"/>
      <c r="T1066"/>
      <c r="U1066"/>
      <c r="V1066"/>
      <c r="W1066"/>
      <c r="X1066"/>
      <c r="Y1066"/>
      <c r="Z1066"/>
      <c r="AA1066"/>
      <c r="AB1066"/>
      <c r="AC1066"/>
      <c r="AD1066"/>
      <c r="AE1066"/>
      <c r="AF1066"/>
    </row>
    <row r="1067" spans="1:32" s="6" customFormat="1" ht="12.75" customHeight="1" x14ac:dyDescent="0.25">
      <c r="A1067"/>
      <c r="B1067"/>
      <c r="C1067"/>
      <c r="D1067"/>
      <c r="E1067"/>
      <c r="F1067"/>
      <c r="G1067"/>
      <c r="H1067"/>
      <c r="I1067"/>
      <c r="J1067"/>
      <c r="K1067"/>
      <c r="L1067"/>
      <c r="M1067"/>
      <c r="N1067"/>
      <c r="O1067"/>
      <c r="P1067"/>
      <c r="Q1067"/>
      <c r="R1067"/>
      <c r="S1067"/>
      <c r="T1067"/>
      <c r="U1067"/>
      <c r="V1067"/>
      <c r="W1067"/>
      <c r="X1067"/>
      <c r="Y1067"/>
      <c r="Z1067"/>
      <c r="AA1067"/>
      <c r="AB1067"/>
      <c r="AC1067"/>
      <c r="AD1067"/>
      <c r="AE1067"/>
      <c r="AF1067"/>
    </row>
    <row r="1068" spans="1:32" s="6" customFormat="1" ht="12.75" customHeight="1" x14ac:dyDescent="0.25">
      <c r="A1068"/>
      <c r="B1068"/>
      <c r="C1068"/>
      <c r="D1068"/>
      <c r="E1068"/>
      <c r="F1068"/>
      <c r="G1068"/>
      <c r="H1068"/>
      <c r="I1068"/>
      <c r="J1068"/>
      <c r="K1068"/>
      <c r="L1068"/>
      <c r="M1068"/>
      <c r="N1068"/>
      <c r="O1068"/>
      <c r="P1068"/>
      <c r="Q1068"/>
      <c r="R1068"/>
      <c r="S1068"/>
      <c r="T1068"/>
      <c r="U1068"/>
      <c r="V1068"/>
      <c r="W1068"/>
      <c r="X1068"/>
      <c r="Y1068"/>
      <c r="Z1068"/>
      <c r="AA1068"/>
      <c r="AB1068"/>
      <c r="AC1068"/>
      <c r="AD1068"/>
      <c r="AE1068"/>
      <c r="AF1068"/>
    </row>
    <row r="1069" spans="1:32" s="6" customFormat="1" ht="12.75" customHeight="1" x14ac:dyDescent="0.25">
      <c r="A1069"/>
      <c r="B1069"/>
      <c r="C1069"/>
      <c r="D1069"/>
      <c r="E1069"/>
      <c r="F1069"/>
      <c r="G1069"/>
      <c r="H1069"/>
      <c r="I1069"/>
      <c r="J1069"/>
      <c r="K1069"/>
      <c r="L1069"/>
      <c r="M1069"/>
      <c r="N1069"/>
      <c r="O1069"/>
      <c r="P1069"/>
      <c r="Q1069"/>
      <c r="R1069"/>
      <c r="S1069"/>
      <c r="T1069"/>
      <c r="U1069"/>
      <c r="V1069"/>
      <c r="W1069"/>
      <c r="X1069"/>
      <c r="Y1069"/>
      <c r="Z1069"/>
      <c r="AA1069"/>
      <c r="AB1069"/>
      <c r="AC1069"/>
      <c r="AD1069"/>
      <c r="AE1069"/>
      <c r="AF1069"/>
    </row>
    <row r="1070" spans="1:32" s="6" customFormat="1" ht="12.75" customHeight="1" x14ac:dyDescent="0.2"/>
    <row r="1071" spans="1:32" s="6" customFormat="1" ht="12.75" customHeight="1" x14ac:dyDescent="0.2"/>
    <row r="1072" spans="1:3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row r="1467" s="6" customFormat="1" ht="12.75" customHeight="1" x14ac:dyDescent="0.2"/>
    <row r="1468" s="6" customFormat="1" ht="12.75" customHeight="1" x14ac:dyDescent="0.2"/>
    <row r="1469" s="6" customFormat="1" ht="12.75" customHeight="1" x14ac:dyDescent="0.2"/>
    <row r="1470" s="6" customFormat="1" ht="12.75" customHeight="1" x14ac:dyDescent="0.2"/>
    <row r="1471" s="6" customFormat="1" ht="12.75" customHeight="1" x14ac:dyDescent="0.2"/>
    <row r="1472" s="6" customFormat="1" ht="12.75" customHeight="1" x14ac:dyDescent="0.2"/>
    <row r="1473" s="6" customFormat="1" ht="12.75" customHeight="1" x14ac:dyDescent="0.2"/>
    <row r="1474" s="6" customFormat="1" ht="12.75" customHeight="1" x14ac:dyDescent="0.2"/>
    <row r="1475" s="6" customFormat="1" ht="12.75" customHeight="1" x14ac:dyDescent="0.2"/>
    <row r="1476" s="6" customFormat="1" ht="12.75" customHeight="1" x14ac:dyDescent="0.2"/>
    <row r="1477" s="6" customFormat="1" ht="12.75" customHeight="1" x14ac:dyDescent="0.2"/>
    <row r="1478" s="6" customFormat="1" ht="12.75" customHeight="1" x14ac:dyDescent="0.2"/>
    <row r="1479" s="6" customFormat="1" ht="12.75" customHeight="1" x14ac:dyDescent="0.2"/>
    <row r="1480" s="6" customFormat="1" ht="12.75" customHeight="1" x14ac:dyDescent="0.2"/>
    <row r="1481" s="6" customFormat="1" ht="12.75" customHeight="1" x14ac:dyDescent="0.2"/>
    <row r="1482" s="6" customFormat="1" ht="12.75" customHeight="1" x14ac:dyDescent="0.2"/>
    <row r="1483" s="6" customFormat="1" ht="12.75" customHeight="1" x14ac:dyDescent="0.2"/>
    <row r="1484" s="6" customFormat="1" ht="12.75" customHeight="1" x14ac:dyDescent="0.2"/>
    <row r="1485" s="6" customFormat="1" ht="12.75" customHeight="1" x14ac:dyDescent="0.2"/>
    <row r="1486" s="6" customFormat="1" ht="12.75" customHeight="1" x14ac:dyDescent="0.2"/>
    <row r="1487" s="6" customFormat="1" ht="12.75" customHeight="1" x14ac:dyDescent="0.2"/>
    <row r="1488" s="6" customFormat="1" ht="12.75" customHeight="1" x14ac:dyDescent="0.2"/>
    <row r="1489" s="6" customFormat="1" ht="12.75" customHeight="1" x14ac:dyDescent="0.2"/>
    <row r="1490" s="6" customFormat="1" ht="12.75" customHeight="1" x14ac:dyDescent="0.2"/>
    <row r="1491" s="6" customFormat="1" ht="12.75" customHeight="1" x14ac:dyDescent="0.2"/>
    <row r="1492" s="6" customFormat="1" ht="12.75" customHeight="1" x14ac:dyDescent="0.2"/>
    <row r="1493" s="6" customFormat="1" ht="12.75" customHeight="1" x14ac:dyDescent="0.2"/>
    <row r="1494" s="6" customFormat="1" ht="12.75" customHeight="1" x14ac:dyDescent="0.2"/>
    <row r="1495" s="6" customFormat="1" ht="12.75" customHeight="1" x14ac:dyDescent="0.2"/>
    <row r="1496" s="6" customFormat="1" ht="12.75" customHeight="1" x14ac:dyDescent="0.2"/>
    <row r="1497" s="6" customFormat="1" ht="12.75" customHeight="1" x14ac:dyDescent="0.2"/>
    <row r="1498" s="6" customFormat="1" ht="12.75" customHeight="1" x14ac:dyDescent="0.2"/>
    <row r="1499" s="6" customFormat="1" ht="12.75" customHeight="1" x14ac:dyDescent="0.2"/>
    <row r="1500" s="6" customFormat="1" ht="12.75" customHeight="1" x14ac:dyDescent="0.2"/>
    <row r="1501" s="6" customFormat="1" ht="12.75" customHeight="1" x14ac:dyDescent="0.2"/>
    <row r="1502" s="6" customFormat="1" ht="12.75" customHeight="1" x14ac:dyDescent="0.2"/>
    <row r="1503" s="6" customFormat="1" ht="12.75" customHeight="1" x14ac:dyDescent="0.2"/>
    <row r="1504" s="6" customFormat="1" ht="12.75" customHeight="1" x14ac:dyDescent="0.2"/>
    <row r="1505" s="6" customFormat="1" ht="12.75" customHeight="1" x14ac:dyDescent="0.2"/>
    <row r="1506" s="6" customFormat="1" ht="12.75" customHeight="1" x14ac:dyDescent="0.2"/>
    <row r="1507" s="6" customFormat="1" ht="12.75" customHeight="1" x14ac:dyDescent="0.2"/>
    <row r="1508" s="6" customFormat="1" ht="12.75" customHeight="1" x14ac:dyDescent="0.2"/>
    <row r="1509" s="6" customFormat="1" ht="12.75" customHeight="1" x14ac:dyDescent="0.2"/>
    <row r="1510" s="6" customFormat="1" ht="12.75" customHeight="1" x14ac:dyDescent="0.2"/>
    <row r="1511" s="6" customFormat="1" ht="12.75" customHeight="1" x14ac:dyDescent="0.2"/>
    <row r="1512" s="6" customFormat="1" ht="12.75" customHeight="1" x14ac:dyDescent="0.2"/>
    <row r="1513" s="6" customFormat="1" ht="12.75" customHeight="1" x14ac:dyDescent="0.2"/>
    <row r="1514" s="6" customFormat="1" ht="12.75" customHeight="1" x14ac:dyDescent="0.2"/>
    <row r="1515" s="6" customFormat="1" ht="12.75" customHeight="1" x14ac:dyDescent="0.2"/>
    <row r="1516" s="6" customFormat="1" ht="12.75" customHeight="1" x14ac:dyDescent="0.2"/>
    <row r="1517" s="6" customFormat="1" ht="12.75" customHeight="1" x14ac:dyDescent="0.2"/>
    <row r="1518" s="6" customFormat="1" ht="12.75" customHeight="1" x14ac:dyDescent="0.2"/>
    <row r="1519" s="6" customFormat="1" ht="12.75" customHeight="1" x14ac:dyDescent="0.2"/>
    <row r="1520" s="6" customFormat="1" ht="12.75" customHeight="1" x14ac:dyDescent="0.2"/>
    <row r="1521" s="6" customFormat="1" ht="12.75" customHeight="1" x14ac:dyDescent="0.2"/>
  </sheetData>
  <mergeCells count="209">
    <mergeCell ref="D2:AC2"/>
    <mergeCell ref="B4:AE5"/>
    <mergeCell ref="G6:Z6"/>
    <mergeCell ref="B7:G7"/>
    <mergeCell ref="B8:I8"/>
    <mergeCell ref="B21:J21"/>
    <mergeCell ref="A22:A25"/>
    <mergeCell ref="B22:O25"/>
    <mergeCell ref="P23:Q24"/>
    <mergeCell ref="S23:W23"/>
    <mergeCell ref="S24:AF25"/>
    <mergeCell ref="B10:I10"/>
    <mergeCell ref="B12:I12"/>
    <mergeCell ref="B14:AF16"/>
    <mergeCell ref="A18:A20"/>
    <mergeCell ref="B18:J20"/>
    <mergeCell ref="K18:AF20"/>
    <mergeCell ref="A26:A32"/>
    <mergeCell ref="B26:O32"/>
    <mergeCell ref="P26:Q27"/>
    <mergeCell ref="S26:W26"/>
    <mergeCell ref="S27:AF27"/>
    <mergeCell ref="Q28:AF28"/>
    <mergeCell ref="Q29:AF29"/>
    <mergeCell ref="Q30:AF30"/>
    <mergeCell ref="Q31:AF31"/>
    <mergeCell ref="Q32:AF32"/>
    <mergeCell ref="A33:A39"/>
    <mergeCell ref="B33:O39"/>
    <mergeCell ref="P33:Q34"/>
    <mergeCell ref="S33:W33"/>
    <mergeCell ref="S34:AF34"/>
    <mergeCell ref="Q35:AF35"/>
    <mergeCell ref="Q36:AF36"/>
    <mergeCell ref="Q37:AF37"/>
    <mergeCell ref="Q38:AF38"/>
    <mergeCell ref="Q39:AF39"/>
    <mergeCell ref="A40:H42"/>
    <mergeCell ref="I40:P42"/>
    <mergeCell ref="Q40:X42"/>
    <mergeCell ref="Y40:AF42"/>
    <mergeCell ref="A43:A44"/>
    <mergeCell ref="B43:H44"/>
    <mergeCell ref="I43:P44"/>
    <mergeCell ref="Q43:X44"/>
    <mergeCell ref="Y43:AF44"/>
    <mergeCell ref="A49:A50"/>
    <mergeCell ref="B49:V50"/>
    <mergeCell ref="W49:X50"/>
    <mergeCell ref="Z49:AD49"/>
    <mergeCell ref="A51:A60"/>
    <mergeCell ref="B51:V60"/>
    <mergeCell ref="W52:X53"/>
    <mergeCell ref="Z52:AD52"/>
    <mergeCell ref="A45:A46"/>
    <mergeCell ref="B45:H46"/>
    <mergeCell ref="I45:P46"/>
    <mergeCell ref="Q45:X46"/>
    <mergeCell ref="Y45:AF46"/>
    <mergeCell ref="A47:A48"/>
    <mergeCell ref="B47:H48"/>
    <mergeCell ref="I47:P48"/>
    <mergeCell ref="Q47:X48"/>
    <mergeCell ref="Y47:AF48"/>
    <mergeCell ref="B70:I70"/>
    <mergeCell ref="K70:T70"/>
    <mergeCell ref="V70:AE70"/>
    <mergeCell ref="A61:A63"/>
    <mergeCell ref="B61:V63"/>
    <mergeCell ref="W61:X62"/>
    <mergeCell ref="Z61:AD61"/>
    <mergeCell ref="B65:AE66"/>
    <mergeCell ref="B68:I69"/>
    <mergeCell ref="V68:AE69"/>
    <mergeCell ref="B72:AF83"/>
    <mergeCell ref="B85:AF88"/>
    <mergeCell ref="B90:AF95"/>
    <mergeCell ref="B141:AF142"/>
    <mergeCell ref="A179:AF179"/>
    <mergeCell ref="A180:AF180"/>
    <mergeCell ref="A182:AF183"/>
    <mergeCell ref="A185:A187"/>
    <mergeCell ref="B185:J187"/>
    <mergeCell ref="K185:AF187"/>
    <mergeCell ref="B97:AF100"/>
    <mergeCell ref="B102:AF116"/>
    <mergeCell ref="B118:AF127"/>
    <mergeCell ref="B129:AF134"/>
    <mergeCell ref="B136:AF137"/>
    <mergeCell ref="B139:AF139"/>
    <mergeCell ref="A175:AF177"/>
    <mergeCell ref="B188:J188"/>
    <mergeCell ref="A189:H191"/>
    <mergeCell ref="I189:P191"/>
    <mergeCell ref="Q189:X191"/>
    <mergeCell ref="Y189:AF191"/>
    <mergeCell ref="A192:A193"/>
    <mergeCell ref="B192:H193"/>
    <mergeCell ref="I192:P193"/>
    <mergeCell ref="Q192:X193"/>
    <mergeCell ref="Y192:AF193"/>
    <mergeCell ref="A194:A195"/>
    <mergeCell ref="B194:H195"/>
    <mergeCell ref="I194:P195"/>
    <mergeCell ref="Q194:X195"/>
    <mergeCell ref="Y194:AF195"/>
    <mergeCell ref="A196:A197"/>
    <mergeCell ref="B196:H197"/>
    <mergeCell ref="I196:P197"/>
    <mergeCell ref="Q196:X197"/>
    <mergeCell ref="Y196:AF197"/>
    <mergeCell ref="B206:AF212"/>
    <mergeCell ref="B214:AE215"/>
    <mergeCell ref="A238:AF238"/>
    <mergeCell ref="A239:AF239"/>
    <mergeCell ref="A241:A243"/>
    <mergeCell ref="B241:J243"/>
    <mergeCell ref="K241:AF243"/>
    <mergeCell ref="B199:AE200"/>
    <mergeCell ref="B202:I203"/>
    <mergeCell ref="V202:AE203"/>
    <mergeCell ref="B204:I204"/>
    <mergeCell ref="K204:T204"/>
    <mergeCell ref="V204:AE204"/>
    <mergeCell ref="A233:AF236"/>
    <mergeCell ref="Y247:AF249"/>
    <mergeCell ref="A250:A251"/>
    <mergeCell ref="B250:H251"/>
    <mergeCell ref="I250:P251"/>
    <mergeCell ref="Q250:X251"/>
    <mergeCell ref="Y250:AF251"/>
    <mergeCell ref="B244:J244"/>
    <mergeCell ref="A245:A246"/>
    <mergeCell ref="B245:J246"/>
    <mergeCell ref="K245:T246"/>
    <mergeCell ref="A247:H249"/>
    <mergeCell ref="I247:P249"/>
    <mergeCell ref="Q247:X249"/>
    <mergeCell ref="A252:A253"/>
    <mergeCell ref="B252:H253"/>
    <mergeCell ref="I252:P253"/>
    <mergeCell ref="Q252:X253"/>
    <mergeCell ref="Y252:AF253"/>
    <mergeCell ref="A254:A255"/>
    <mergeCell ref="B254:H255"/>
    <mergeCell ref="I254:P255"/>
    <mergeCell ref="Q254:X255"/>
    <mergeCell ref="Y254:AF255"/>
    <mergeCell ref="B264:AF270"/>
    <mergeCell ref="B272:AE273"/>
    <mergeCell ref="A295:AF295"/>
    <mergeCell ref="A296:AF296"/>
    <mergeCell ref="A298:A300"/>
    <mergeCell ref="B298:J300"/>
    <mergeCell ref="K298:AF300"/>
    <mergeCell ref="B257:AE258"/>
    <mergeCell ref="B260:I261"/>
    <mergeCell ref="V260:AE261"/>
    <mergeCell ref="B262:I262"/>
    <mergeCell ref="K262:T262"/>
    <mergeCell ref="V262:AE262"/>
    <mergeCell ref="A290:AF293"/>
    <mergeCell ref="Y304:AF306"/>
    <mergeCell ref="A307:A308"/>
    <mergeCell ref="B307:H308"/>
    <mergeCell ref="I307:P308"/>
    <mergeCell ref="Q307:X308"/>
    <mergeCell ref="Y307:AF308"/>
    <mergeCell ref="B301:J301"/>
    <mergeCell ref="A302:A303"/>
    <mergeCell ref="B302:J303"/>
    <mergeCell ref="K302:T303"/>
    <mergeCell ref="A304:H306"/>
    <mergeCell ref="I304:P306"/>
    <mergeCell ref="Q304:X306"/>
    <mergeCell ref="A309:A310"/>
    <mergeCell ref="B309:H310"/>
    <mergeCell ref="I309:P310"/>
    <mergeCell ref="Q309:X310"/>
    <mergeCell ref="Y309:AF310"/>
    <mergeCell ref="A311:A312"/>
    <mergeCell ref="B311:H312"/>
    <mergeCell ref="I311:P312"/>
    <mergeCell ref="Q311:X312"/>
    <mergeCell ref="Y311:AF312"/>
    <mergeCell ref="B321:AF327"/>
    <mergeCell ref="B329:AE330"/>
    <mergeCell ref="A353:AF353"/>
    <mergeCell ref="A354:AF354"/>
    <mergeCell ref="B356:AE357"/>
    <mergeCell ref="B359:AE360"/>
    <mergeCell ref="B314:AE315"/>
    <mergeCell ref="B317:I318"/>
    <mergeCell ref="V317:AE318"/>
    <mergeCell ref="B319:I319"/>
    <mergeCell ref="K319:T319"/>
    <mergeCell ref="V319:AE319"/>
    <mergeCell ref="B374:I375"/>
    <mergeCell ref="V374:AE375"/>
    <mergeCell ref="B376:I376"/>
    <mergeCell ref="K376:T376"/>
    <mergeCell ref="V376:AE376"/>
    <mergeCell ref="B379:AE380"/>
    <mergeCell ref="G361:Z361"/>
    <mergeCell ref="B362:AF362"/>
    <mergeCell ref="B364:I364"/>
    <mergeCell ref="B366:I366"/>
    <mergeCell ref="B368:I368"/>
    <mergeCell ref="B370:AF372"/>
  </mergeCells>
  <conditionalFormatting sqref="A155:AF174 A178:AF178 A175">
    <cfRule type="containsText" dxfId="26" priority="24" operator="containsText" text="Proszę pominąć ten załącznik">
      <formula>NOT(ISERROR(SEARCH("Proszę pominąć ten załącznik",A155)))</formula>
    </cfRule>
  </conditionalFormatting>
  <conditionalFormatting sqref="A223:AF225">
    <cfRule type="containsText" dxfId="25" priority="23" operator="containsText" text="Proszę pominąć ten załącznik">
      <formula>NOT(ISERROR(SEARCH("Proszę pominąć ten załącznik",A223)))</formula>
    </cfRule>
  </conditionalFormatting>
  <conditionalFormatting sqref="S24">
    <cfRule type="containsText" dxfId="24" priority="29" operator="containsText" text="Sprawdź status">
      <formula>NOT(ISERROR(SEARCH("Sprawdź status",S24)))</formula>
    </cfRule>
  </conditionalFormatting>
  <conditionalFormatting sqref="S26:W26">
    <cfRule type="containsText" dxfId="23" priority="32" operator="containsText" text="NIE DOTYCZY">
      <formula>NOT(ISERROR(SEARCH("NIE DOTYCZY",S26)))</formula>
    </cfRule>
  </conditionalFormatting>
  <conditionalFormatting sqref="S27:AF27">
    <cfRule type="cellIs" dxfId="22" priority="21" operator="equal">
      <formula>"Proszę wpisać nazwy przedsiębiorstw partnerskich"</formula>
    </cfRule>
    <cfRule type="containsText" dxfId="21" priority="30" operator="containsText" text="Proszę wpisac poniżej nazwy przedsiębiorstw partnerskich">
      <formula>NOT(ISERROR(SEARCH("Proszę wpisac poniżej nazwy przedsiębiorstw partnerskich",S27)))</formula>
    </cfRule>
    <cfRule type="containsText" dxfId="20" priority="31" operator="containsText" text="Proszę wpisac poniżej przedsiębiorstw partenrskich">
      <formula>NOT(ISERROR(SEARCH("Proszę wpisac poniżej przedsiębiorstw partenrskich",S27)))</formula>
    </cfRule>
  </conditionalFormatting>
  <conditionalFormatting sqref="S34:AF34">
    <cfRule type="cellIs" dxfId="19" priority="18" operator="equal">
      <formula>"Proszę wpisać nazwy przedsiębiorstw partnerskich"</formula>
    </cfRule>
    <cfRule type="containsText" dxfId="18" priority="19" operator="containsText" text="Proszę wpisac poniżej nazwy przedsiębiorstw partnerskich">
      <formula>NOT(ISERROR(SEARCH("Proszę wpisac poniżej nazwy przedsiębiorstw partnerskich",S34)))</formula>
    </cfRule>
    <cfRule type="containsText" dxfId="17" priority="20" operator="containsText" text="Proszę wpisac poniżej przedsiębiorstw partenrskich">
      <formula>NOT(ISERROR(SEARCH("Proszę wpisac poniżej przedsiębiorstw partenrskich",S34)))</formula>
    </cfRule>
  </conditionalFormatting>
  <conditionalFormatting sqref="S33:W33">
    <cfRule type="containsText" dxfId="16" priority="17" operator="containsText" text="NIE DOTYCZY">
      <formula>NOT(ISERROR(SEARCH("NIE DOTYCZY",S33)))</formula>
    </cfRule>
  </conditionalFormatting>
  <conditionalFormatting sqref="A175:AF177">
    <cfRule type="containsText" dxfId="15" priority="13" operator="containsText" text="Należy wypełnić ten załącznik danymi dotyczącym">
      <formula>NOT(ISERROR(SEARCH("Należy wypełnić ten załącznik danymi dotyczącym",A175)))</formula>
    </cfRule>
    <cfRule type="cellIs" dxfId="14" priority="14" operator="equal">
      <formula>"Należy wypełnić ten załącznik danymi "</formula>
    </cfRule>
    <cfRule type="cellIs" dxfId="13" priority="15" operator="equal">
      <formula>"Należy wypełnić ten załącznik"</formula>
    </cfRule>
    <cfRule type="cellIs" dxfId="12" priority="16" operator="equal">
      <formula>"Nie należy wypełniać tego załącznika"</formula>
    </cfRule>
  </conditionalFormatting>
  <conditionalFormatting sqref="A233">
    <cfRule type="containsText" dxfId="11" priority="12" operator="containsText" text="Proszę pominąć ten załącznik">
      <formula>NOT(ISERROR(SEARCH("Proszę pominąć ten załącznik",A233)))</formula>
    </cfRule>
  </conditionalFormatting>
  <conditionalFormatting sqref="A233">
    <cfRule type="containsText" dxfId="10" priority="7" operator="containsText" text="Należy wypełnić ten załącznik danymi">
      <formula>NOT(ISERROR(SEARCH("Należy wypełnić ten załącznik danymi",A233)))</formula>
    </cfRule>
    <cfRule type="containsText" dxfId="9" priority="8" operator="containsText" text="Należy wypełnić ten załącznik danymi dotyczącym">
      <formula>NOT(ISERROR(SEARCH("Należy wypełnić ten załącznik danymi dotyczącym",A233)))</formula>
    </cfRule>
    <cfRule type="cellIs" dxfId="8" priority="9" operator="equal">
      <formula>"Należy wypełnić ten załącznik danymi "</formula>
    </cfRule>
    <cfRule type="cellIs" dxfId="7" priority="10" operator="equal">
      <formula>"Należy wypełnić ten załącznik"</formula>
    </cfRule>
    <cfRule type="cellIs" dxfId="6" priority="11" operator="equal">
      <formula>"Nie należy wypełniać tego załącznika"</formula>
    </cfRule>
  </conditionalFormatting>
  <conditionalFormatting sqref="A290">
    <cfRule type="containsText" dxfId="5" priority="6" operator="containsText" text="Proszę pominąć ten załącznik">
      <formula>NOT(ISERROR(SEARCH("Proszę pominąć ten załącznik",A290)))</formula>
    </cfRule>
  </conditionalFormatting>
  <conditionalFormatting sqref="A290">
    <cfRule type="containsText" dxfId="4" priority="1" operator="containsText" text="Należy wypełnić ten załącznik danymi">
      <formula>NOT(ISERROR(SEARCH("Należy wypełnić ten załącznik danymi",A290)))</formula>
    </cfRule>
    <cfRule type="containsText" dxfId="3" priority="2" operator="containsText" text="Należy wypełnić ten załącznik danymi dotyczącym">
      <formula>NOT(ISERROR(SEARCH("Należy wypełnić ten załącznik danymi dotyczącym",A290)))</formula>
    </cfRule>
    <cfRule type="cellIs" dxfId="2" priority="3" operator="equal">
      <formula>"Należy wypełnić ten załącznik danymi "</formula>
    </cfRule>
    <cfRule type="cellIs" dxfId="1" priority="4" operator="equal">
      <formula>"Należy wypełnić ten załącznik"</formula>
    </cfRule>
    <cfRule type="cellIs" dxfId="0" priority="5" operator="equal">
      <formula>"Nie należy wypełniać tego załącznika"</formula>
    </cfRule>
  </conditionalFormatting>
  <dataValidations disablePrompts="1" count="1">
    <dataValidation type="list" allowBlank="1" showInputMessage="1" showErrorMessage="1" sqref="W61:X62 W52:X53">
      <formula1>taknie</formula1>
    </dataValidation>
  </dataValidations>
  <pageMargins left="0.70866141732283472" right="0.59055118110236227" top="0.94488188976377963" bottom="0.9055118110236221" header="0.19685039370078741" footer="0.19685039370078741"/>
  <pageSetup paperSize="9" orientation="portrait" r:id="rId1"/>
  <headerFooter>
    <oddHeader>&amp;L          &amp;G&amp;CFormularz F01-T-P10
Wniosek Pożyczkowy&amp;R&amp;"-,Pogrubiony"&amp;9Wydanie: 2
Obowiązuje od: 01.10.2023</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Wsad!$E$2:$E$4</xm:f>
          </x14:formula1>
          <xm:sqref>P26:Q27 P23:Q24 P33:Q34 W49:X50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C1488"/>
  <sheetViews>
    <sheetView view="pageLayout" zoomScale="160" zoomScaleNormal="100" zoomScalePageLayoutView="160" workbookViewId="0">
      <selection activeCell="U69" sqref="U69"/>
    </sheetView>
  </sheetViews>
  <sheetFormatPr defaultColWidth="3" defaultRowHeight="15" x14ac:dyDescent="0.25"/>
  <cols>
    <col min="2" max="6" width="3.140625" customWidth="1"/>
  </cols>
  <sheetData>
    <row r="1" spans="1:29" s="6" customFormat="1" ht="12.75" customHeight="1" x14ac:dyDescent="0.2">
      <c r="F1" s="458" t="s">
        <v>424</v>
      </c>
      <c r="G1" s="458"/>
      <c r="H1" s="458"/>
      <c r="I1" s="458"/>
      <c r="J1" s="458"/>
      <c r="K1" s="458"/>
      <c r="L1" s="458"/>
      <c r="M1" s="458"/>
      <c r="N1" s="458"/>
      <c r="O1" s="458"/>
      <c r="P1" s="458"/>
      <c r="Q1" s="458"/>
      <c r="R1" s="458"/>
      <c r="S1" s="458"/>
      <c r="T1" s="458"/>
      <c r="U1" s="458"/>
      <c r="V1" s="458"/>
      <c r="W1" s="458"/>
      <c r="X1" s="458"/>
    </row>
    <row r="2" spans="1:29" s="6" customFormat="1" ht="12.75" customHeight="1" x14ac:dyDescent="0.2"/>
    <row r="3" spans="1:29" s="6" customFormat="1" ht="12.75" customHeight="1" x14ac:dyDescent="0.2">
      <c r="Z3" s="430" t="s">
        <v>430</v>
      </c>
      <c r="AA3" s="430"/>
      <c r="AB3" s="430"/>
      <c r="AC3" s="430"/>
    </row>
    <row r="4" spans="1:29" s="6" customFormat="1" ht="12.75" customHeight="1" x14ac:dyDescent="0.2">
      <c r="A4" s="459" t="s">
        <v>425</v>
      </c>
      <c r="B4" s="459"/>
      <c r="C4" s="459"/>
      <c r="D4" s="459"/>
      <c r="E4" s="459"/>
      <c r="F4" s="460"/>
      <c r="G4" s="461"/>
      <c r="H4" s="461"/>
      <c r="I4" s="461"/>
      <c r="J4" s="461"/>
      <c r="K4" s="461"/>
      <c r="L4" s="461"/>
      <c r="M4" s="461"/>
      <c r="X4" s="430" t="s">
        <v>431</v>
      </c>
      <c r="Y4" s="430"/>
      <c r="Z4" s="430"/>
      <c r="AA4" s="430"/>
      <c r="AB4" s="430"/>
      <c r="AC4" s="430"/>
    </row>
    <row r="5" spans="1:29" ht="4.5" customHeight="1" x14ac:dyDescent="0.3"/>
    <row r="6" spans="1:29" s="6" customFormat="1" ht="12.75" customHeight="1" x14ac:dyDescent="0.2">
      <c r="A6" s="459" t="s">
        <v>426</v>
      </c>
      <c r="B6" s="459"/>
      <c r="C6" s="459"/>
      <c r="D6" s="459"/>
      <c r="E6" s="459"/>
      <c r="F6" s="460"/>
      <c r="G6" s="461"/>
      <c r="H6" s="461"/>
      <c r="I6" s="461"/>
      <c r="J6" s="461"/>
      <c r="K6" s="461"/>
      <c r="L6" s="461"/>
      <c r="M6" s="461"/>
    </row>
    <row r="7" spans="1:29" ht="4.5" customHeight="1" x14ac:dyDescent="0.3"/>
    <row r="8" spans="1:29" s="6" customFormat="1" ht="12.75" customHeight="1" x14ac:dyDescent="0.2">
      <c r="A8" s="463" t="s">
        <v>427</v>
      </c>
      <c r="B8" s="463"/>
      <c r="C8" s="463"/>
      <c r="D8" s="463"/>
      <c r="E8" s="463"/>
      <c r="F8" s="464"/>
      <c r="G8" s="465" t="str">
        <f>Biznesplan!B14</f>
        <v/>
      </c>
      <c r="H8" s="465"/>
      <c r="I8" s="465"/>
      <c r="J8" s="465"/>
      <c r="K8" s="465"/>
      <c r="L8" s="465"/>
      <c r="M8" s="465"/>
      <c r="N8" s="465"/>
      <c r="O8" s="465"/>
      <c r="P8" s="465"/>
      <c r="Q8" s="465"/>
      <c r="R8" s="465"/>
      <c r="S8" s="465"/>
      <c r="T8" s="465"/>
      <c r="U8" s="465"/>
      <c r="V8" s="465"/>
      <c r="W8" s="465"/>
    </row>
    <row r="9" spans="1:29" s="6" customFormat="1" ht="12.75" customHeight="1" x14ac:dyDescent="0.2">
      <c r="A9" s="459"/>
      <c r="B9" s="459"/>
      <c r="C9" s="459"/>
      <c r="D9" s="459"/>
      <c r="E9" s="459"/>
      <c r="F9" s="460"/>
      <c r="G9" s="466"/>
      <c r="H9" s="466"/>
      <c r="I9" s="466"/>
      <c r="J9" s="466"/>
      <c r="K9" s="466"/>
      <c r="L9" s="466"/>
      <c r="M9" s="466"/>
      <c r="N9" s="466"/>
      <c r="O9" s="466"/>
      <c r="P9" s="466"/>
      <c r="Q9" s="466"/>
      <c r="R9" s="466"/>
      <c r="S9" s="466"/>
      <c r="T9" s="466"/>
      <c r="U9" s="466"/>
      <c r="V9" s="466"/>
      <c r="W9" s="466"/>
      <c r="X9" s="14"/>
      <c r="Y9" s="14"/>
      <c r="Z9" s="14"/>
      <c r="AA9" s="14"/>
      <c r="AB9" s="14"/>
      <c r="AC9" s="14"/>
    </row>
    <row r="10" spans="1:29" ht="4.5" customHeight="1" x14ac:dyDescent="0.3"/>
    <row r="11" spans="1:29" s="6" customFormat="1" ht="12.75" customHeight="1" x14ac:dyDescent="0.2">
      <c r="A11" s="459" t="s">
        <v>428</v>
      </c>
      <c r="B11" s="459"/>
      <c r="C11" s="459"/>
      <c r="D11" s="459"/>
      <c r="E11" s="459"/>
      <c r="F11" s="460"/>
      <c r="G11" s="461">
        <f>'Osobisty kwestionariusz wniosko'!F9:AC9</f>
        <v>0</v>
      </c>
      <c r="H11" s="461"/>
      <c r="I11" s="461"/>
      <c r="J11" s="461"/>
      <c r="K11" s="461"/>
      <c r="L11" s="461"/>
      <c r="M11" s="461"/>
      <c r="N11" s="461"/>
      <c r="O11" s="461"/>
      <c r="P11" s="461"/>
      <c r="Q11" s="461"/>
      <c r="R11" s="461"/>
      <c r="S11" s="461"/>
      <c r="T11" s="461"/>
      <c r="U11" s="461"/>
      <c r="V11" s="461"/>
      <c r="W11" s="461"/>
    </row>
    <row r="12" spans="1:29" ht="4.5" customHeight="1" x14ac:dyDescent="0.25"/>
    <row r="13" spans="1:29" s="6" customFormat="1" ht="12.75" customHeight="1" x14ac:dyDescent="0.2">
      <c r="A13" s="459" t="s">
        <v>429</v>
      </c>
      <c r="B13" s="459"/>
      <c r="C13" s="459"/>
      <c r="D13" s="459"/>
      <c r="E13" s="459"/>
      <c r="F13" s="460"/>
      <c r="G13" s="462">
        <f>Formularz_wniosku!O29</f>
        <v>0</v>
      </c>
      <c r="H13" s="461"/>
      <c r="I13" s="461"/>
      <c r="J13" s="461"/>
      <c r="K13" s="461"/>
      <c r="L13" s="461"/>
      <c r="M13" s="461"/>
      <c r="AA13" s="416" t="s">
        <v>433</v>
      </c>
      <c r="AB13" s="416"/>
      <c r="AC13" s="416"/>
    </row>
    <row r="14" spans="1:29" ht="4.5" customHeight="1" x14ac:dyDescent="0.25"/>
    <row r="15" spans="1:29" s="6" customFormat="1" ht="12.75" customHeight="1" x14ac:dyDescent="0.2">
      <c r="Z15" s="471">
        <f>SUM(AA21,AA25,AA29,AA33,AA37,AA41,AA45,AA49,AA53,AA55)</f>
        <v>0</v>
      </c>
      <c r="AA15" s="471"/>
      <c r="AB15" s="471"/>
      <c r="AC15" s="471"/>
    </row>
    <row r="16" spans="1:29" ht="4.5" customHeight="1" x14ac:dyDescent="0.25"/>
    <row r="17" spans="1:29" s="6" customFormat="1" ht="12.75" customHeight="1" x14ac:dyDescent="0.2">
      <c r="A17" s="467">
        <v>1</v>
      </c>
      <c r="B17" s="329" t="s">
        <v>432</v>
      </c>
      <c r="C17" s="329"/>
      <c r="D17" s="329"/>
      <c r="E17" s="329"/>
      <c r="F17" s="329"/>
      <c r="G17" s="470"/>
      <c r="H17" s="470"/>
      <c r="I17" s="470"/>
      <c r="J17" s="470"/>
      <c r="K17" s="470"/>
      <c r="L17" s="470"/>
      <c r="M17" s="470"/>
      <c r="N17" s="470"/>
      <c r="O17" s="470"/>
      <c r="P17" s="470"/>
      <c r="Q17" s="470"/>
      <c r="R17" s="470"/>
      <c r="S17" s="470"/>
      <c r="T17" s="470"/>
      <c r="U17" s="470"/>
      <c r="V17" s="470"/>
      <c r="W17" s="470"/>
      <c r="X17" s="470"/>
      <c r="Y17" s="470"/>
      <c r="Z17" s="470"/>
      <c r="AA17" s="472"/>
      <c r="AB17" s="472"/>
      <c r="AC17" s="472"/>
    </row>
    <row r="18" spans="1:29" s="6" customFormat="1" ht="12.75" customHeight="1" x14ac:dyDescent="0.2">
      <c r="A18" s="468"/>
      <c r="B18" s="329"/>
      <c r="C18" s="329"/>
      <c r="D18" s="329"/>
      <c r="E18" s="329"/>
      <c r="F18" s="329"/>
      <c r="G18" s="470"/>
      <c r="H18" s="470"/>
      <c r="I18" s="470"/>
      <c r="J18" s="470"/>
      <c r="K18" s="470"/>
      <c r="L18" s="470"/>
      <c r="M18" s="470"/>
      <c r="N18" s="470"/>
      <c r="O18" s="470"/>
      <c r="P18" s="470"/>
      <c r="Q18" s="470"/>
      <c r="R18" s="470"/>
      <c r="S18" s="470"/>
      <c r="T18" s="470"/>
      <c r="U18" s="470"/>
      <c r="V18" s="470"/>
      <c r="W18" s="470"/>
      <c r="X18" s="470"/>
      <c r="Y18" s="470"/>
      <c r="Z18" s="470"/>
      <c r="AA18" s="472"/>
      <c r="AB18" s="472"/>
      <c r="AC18" s="472"/>
    </row>
    <row r="19" spans="1:29" s="6" customFormat="1" ht="12.75" customHeight="1" x14ac:dyDescent="0.2">
      <c r="A19" s="469"/>
      <c r="B19" s="329"/>
      <c r="C19" s="329"/>
      <c r="D19" s="329"/>
      <c r="E19" s="329"/>
      <c r="F19" s="329"/>
      <c r="G19" s="470"/>
      <c r="H19" s="470"/>
      <c r="I19" s="470"/>
      <c r="J19" s="470"/>
      <c r="K19" s="470"/>
      <c r="L19" s="470"/>
      <c r="M19" s="470"/>
      <c r="N19" s="470"/>
      <c r="O19" s="470"/>
      <c r="P19" s="470"/>
      <c r="Q19" s="470"/>
      <c r="R19" s="470"/>
      <c r="S19" s="470"/>
      <c r="T19" s="470"/>
      <c r="U19" s="470"/>
      <c r="V19" s="470"/>
      <c r="W19" s="470"/>
      <c r="X19" s="470"/>
      <c r="Y19" s="470"/>
      <c r="Z19" s="470"/>
      <c r="AA19" s="472"/>
      <c r="AB19" s="472"/>
      <c r="AC19" s="472"/>
    </row>
    <row r="20" spans="1:29" ht="4.5" customHeight="1" x14ac:dyDescent="0.25"/>
    <row r="21" spans="1:29" s="6" customFormat="1" ht="12.75" customHeight="1" x14ac:dyDescent="0.2">
      <c r="A21" s="467">
        <f>+A17+1</f>
        <v>2</v>
      </c>
      <c r="B21" s="329" t="s">
        <v>434</v>
      </c>
      <c r="C21" s="329"/>
      <c r="D21" s="329"/>
      <c r="E21" s="329"/>
      <c r="F21" s="329"/>
      <c r="G21" s="470"/>
      <c r="H21" s="470"/>
      <c r="I21" s="470"/>
      <c r="J21" s="470"/>
      <c r="K21" s="470"/>
      <c r="L21" s="470"/>
      <c r="M21" s="470"/>
      <c r="N21" s="470"/>
      <c r="O21" s="470"/>
      <c r="P21" s="470"/>
      <c r="Q21" s="470"/>
      <c r="R21" s="470"/>
      <c r="S21" s="470"/>
      <c r="T21" s="470"/>
      <c r="U21" s="470"/>
      <c r="V21" s="470"/>
      <c r="W21" s="470"/>
      <c r="X21" s="470"/>
      <c r="Y21" s="470"/>
      <c r="Z21" s="470"/>
      <c r="AA21" s="275">
        <f>AA136</f>
        <v>0</v>
      </c>
      <c r="AB21" s="275"/>
      <c r="AC21" s="275"/>
    </row>
    <row r="22" spans="1:29" s="6" customFormat="1" ht="12.75" customHeight="1" x14ac:dyDescent="0.2">
      <c r="A22" s="468"/>
      <c r="B22" s="329"/>
      <c r="C22" s="329"/>
      <c r="D22" s="329"/>
      <c r="E22" s="329"/>
      <c r="F22" s="329"/>
      <c r="G22" s="470"/>
      <c r="H22" s="470"/>
      <c r="I22" s="470"/>
      <c r="J22" s="470"/>
      <c r="K22" s="470"/>
      <c r="L22" s="470"/>
      <c r="M22" s="470"/>
      <c r="N22" s="470"/>
      <c r="O22" s="470"/>
      <c r="P22" s="470"/>
      <c r="Q22" s="470"/>
      <c r="R22" s="470"/>
      <c r="S22" s="470"/>
      <c r="T22" s="470"/>
      <c r="U22" s="470"/>
      <c r="V22" s="470"/>
      <c r="W22" s="470"/>
      <c r="X22" s="470"/>
      <c r="Y22" s="470"/>
      <c r="Z22" s="470"/>
      <c r="AA22" s="275"/>
      <c r="AB22" s="275"/>
      <c r="AC22" s="275"/>
    </row>
    <row r="23" spans="1:29" s="6" customFormat="1" ht="12.75" customHeight="1" x14ac:dyDescent="0.2">
      <c r="A23" s="469"/>
      <c r="B23" s="329"/>
      <c r="C23" s="329"/>
      <c r="D23" s="329"/>
      <c r="E23" s="329"/>
      <c r="F23" s="329"/>
      <c r="G23" s="470"/>
      <c r="H23" s="470"/>
      <c r="I23" s="470"/>
      <c r="J23" s="470"/>
      <c r="K23" s="470"/>
      <c r="L23" s="470"/>
      <c r="M23" s="470"/>
      <c r="N23" s="470"/>
      <c r="O23" s="470"/>
      <c r="P23" s="470"/>
      <c r="Q23" s="470"/>
      <c r="R23" s="470"/>
      <c r="S23" s="470"/>
      <c r="T23" s="470"/>
      <c r="U23" s="470"/>
      <c r="V23" s="470"/>
      <c r="W23" s="470"/>
      <c r="X23" s="470"/>
      <c r="Y23" s="470"/>
      <c r="Z23" s="470"/>
      <c r="AA23" s="275"/>
      <c r="AB23" s="275"/>
      <c r="AC23" s="275"/>
    </row>
    <row r="24" spans="1:29" ht="4.5" customHeight="1" x14ac:dyDescent="0.25"/>
    <row r="25" spans="1:29" s="6" customFormat="1" ht="12.75" customHeight="1" x14ac:dyDescent="0.2">
      <c r="A25" s="467">
        <f>+A21+1</f>
        <v>3</v>
      </c>
      <c r="B25" s="329" t="s">
        <v>435</v>
      </c>
      <c r="C25" s="329"/>
      <c r="D25" s="329"/>
      <c r="E25" s="329"/>
      <c r="F25" s="329"/>
      <c r="G25" s="470"/>
      <c r="H25" s="470"/>
      <c r="I25" s="470"/>
      <c r="J25" s="470"/>
      <c r="K25" s="470"/>
      <c r="L25" s="470"/>
      <c r="M25" s="470"/>
      <c r="N25" s="470"/>
      <c r="O25" s="470"/>
      <c r="P25" s="470"/>
      <c r="Q25" s="470"/>
      <c r="R25" s="470"/>
      <c r="S25" s="470"/>
      <c r="T25" s="470"/>
      <c r="U25" s="470"/>
      <c r="V25" s="470"/>
      <c r="W25" s="470"/>
      <c r="X25" s="470"/>
      <c r="Y25" s="470"/>
      <c r="Z25" s="470"/>
      <c r="AA25" s="275">
        <f>+AA142</f>
        <v>0</v>
      </c>
      <c r="AB25" s="275"/>
      <c r="AC25" s="275"/>
    </row>
    <row r="26" spans="1:29" s="6" customFormat="1" ht="12.75" customHeight="1" x14ac:dyDescent="0.2">
      <c r="A26" s="468"/>
      <c r="B26" s="329"/>
      <c r="C26" s="329"/>
      <c r="D26" s="329"/>
      <c r="E26" s="329"/>
      <c r="F26" s="329"/>
      <c r="G26" s="470"/>
      <c r="H26" s="470"/>
      <c r="I26" s="470"/>
      <c r="J26" s="470"/>
      <c r="K26" s="470"/>
      <c r="L26" s="470"/>
      <c r="M26" s="470"/>
      <c r="N26" s="470"/>
      <c r="O26" s="470"/>
      <c r="P26" s="470"/>
      <c r="Q26" s="470"/>
      <c r="R26" s="470"/>
      <c r="S26" s="470"/>
      <c r="T26" s="470"/>
      <c r="U26" s="470"/>
      <c r="V26" s="470"/>
      <c r="W26" s="470"/>
      <c r="X26" s="470"/>
      <c r="Y26" s="470"/>
      <c r="Z26" s="470"/>
      <c r="AA26" s="275"/>
      <c r="AB26" s="275"/>
      <c r="AC26" s="275"/>
    </row>
    <row r="27" spans="1:29" s="6" customFormat="1" ht="12.75" customHeight="1" x14ac:dyDescent="0.2">
      <c r="A27" s="469"/>
      <c r="B27" s="329"/>
      <c r="C27" s="329"/>
      <c r="D27" s="329"/>
      <c r="E27" s="329"/>
      <c r="F27" s="329"/>
      <c r="G27" s="470"/>
      <c r="H27" s="470"/>
      <c r="I27" s="470"/>
      <c r="J27" s="470"/>
      <c r="K27" s="470"/>
      <c r="L27" s="470"/>
      <c r="M27" s="470"/>
      <c r="N27" s="470"/>
      <c r="O27" s="470"/>
      <c r="P27" s="470"/>
      <c r="Q27" s="470"/>
      <c r="R27" s="470"/>
      <c r="S27" s="470"/>
      <c r="T27" s="470"/>
      <c r="U27" s="470"/>
      <c r="V27" s="470"/>
      <c r="W27" s="470"/>
      <c r="X27" s="470"/>
      <c r="Y27" s="470"/>
      <c r="Z27" s="470"/>
      <c r="AA27" s="275"/>
      <c r="AB27" s="275"/>
      <c r="AC27" s="275"/>
    </row>
    <row r="28" spans="1:29" ht="4.5" customHeight="1" x14ac:dyDescent="0.25"/>
    <row r="29" spans="1:29" s="6" customFormat="1" ht="12.75" customHeight="1" x14ac:dyDescent="0.2">
      <c r="A29" s="467">
        <f>+A25+1</f>
        <v>4</v>
      </c>
      <c r="B29" s="329" t="s">
        <v>436</v>
      </c>
      <c r="C29" s="329"/>
      <c r="D29" s="329"/>
      <c r="E29" s="329"/>
      <c r="F29" s="329"/>
      <c r="G29" s="470"/>
      <c r="H29" s="470"/>
      <c r="I29" s="470"/>
      <c r="J29" s="470"/>
      <c r="K29" s="470"/>
      <c r="L29" s="470"/>
      <c r="M29" s="470"/>
      <c r="N29" s="470"/>
      <c r="O29" s="470"/>
      <c r="P29" s="470"/>
      <c r="Q29" s="470"/>
      <c r="R29" s="470"/>
      <c r="S29" s="470"/>
      <c r="T29" s="470"/>
      <c r="U29" s="470"/>
      <c r="V29" s="470"/>
      <c r="W29" s="470"/>
      <c r="X29" s="470"/>
      <c r="Y29" s="470"/>
      <c r="Z29" s="470"/>
      <c r="AA29" s="275">
        <f>+AA147</f>
        <v>0</v>
      </c>
      <c r="AB29" s="275"/>
      <c r="AC29" s="275"/>
    </row>
    <row r="30" spans="1:29" s="6" customFormat="1" ht="12.75" customHeight="1" x14ac:dyDescent="0.2">
      <c r="A30" s="468"/>
      <c r="B30" s="329"/>
      <c r="C30" s="329"/>
      <c r="D30" s="329"/>
      <c r="E30" s="329"/>
      <c r="F30" s="329"/>
      <c r="G30" s="470"/>
      <c r="H30" s="470"/>
      <c r="I30" s="470"/>
      <c r="J30" s="470"/>
      <c r="K30" s="470"/>
      <c r="L30" s="470"/>
      <c r="M30" s="470"/>
      <c r="N30" s="470"/>
      <c r="O30" s="470"/>
      <c r="P30" s="470"/>
      <c r="Q30" s="470"/>
      <c r="R30" s="470"/>
      <c r="S30" s="470"/>
      <c r="T30" s="470"/>
      <c r="U30" s="470"/>
      <c r="V30" s="470"/>
      <c r="W30" s="470"/>
      <c r="X30" s="470"/>
      <c r="Y30" s="470"/>
      <c r="Z30" s="470"/>
      <c r="AA30" s="275"/>
      <c r="AB30" s="275"/>
      <c r="AC30" s="275"/>
    </row>
    <row r="31" spans="1:29" s="6" customFormat="1" ht="12.75" customHeight="1" x14ac:dyDescent="0.2">
      <c r="A31" s="469"/>
      <c r="B31" s="329"/>
      <c r="C31" s="329"/>
      <c r="D31" s="329"/>
      <c r="E31" s="329"/>
      <c r="F31" s="329"/>
      <c r="G31" s="470"/>
      <c r="H31" s="470"/>
      <c r="I31" s="470"/>
      <c r="J31" s="470"/>
      <c r="K31" s="470"/>
      <c r="L31" s="470"/>
      <c r="M31" s="470"/>
      <c r="N31" s="470"/>
      <c r="O31" s="470"/>
      <c r="P31" s="470"/>
      <c r="Q31" s="470"/>
      <c r="R31" s="470"/>
      <c r="S31" s="470"/>
      <c r="T31" s="470"/>
      <c r="U31" s="470"/>
      <c r="V31" s="470"/>
      <c r="W31" s="470"/>
      <c r="X31" s="470"/>
      <c r="Y31" s="470"/>
      <c r="Z31" s="470"/>
      <c r="AA31" s="275"/>
      <c r="AB31" s="275"/>
      <c r="AC31" s="275"/>
    </row>
    <row r="32" spans="1:29" ht="4.5" customHeight="1" x14ac:dyDescent="0.25"/>
    <row r="33" spans="1:29" s="6" customFormat="1" ht="12.75" customHeight="1" x14ac:dyDescent="0.2">
      <c r="A33" s="467">
        <f>+A29+1</f>
        <v>5</v>
      </c>
      <c r="B33" s="329" t="s">
        <v>437</v>
      </c>
      <c r="C33" s="329"/>
      <c r="D33" s="329"/>
      <c r="E33" s="329"/>
      <c r="F33" s="329"/>
      <c r="G33" s="470"/>
      <c r="H33" s="470"/>
      <c r="I33" s="470"/>
      <c r="J33" s="470"/>
      <c r="K33" s="470"/>
      <c r="L33" s="470"/>
      <c r="M33" s="470"/>
      <c r="N33" s="470"/>
      <c r="O33" s="470"/>
      <c r="P33" s="470"/>
      <c r="Q33" s="470"/>
      <c r="R33" s="470"/>
      <c r="S33" s="470"/>
      <c r="T33" s="470"/>
      <c r="U33" s="470"/>
      <c r="V33" s="470"/>
      <c r="W33" s="470"/>
      <c r="X33" s="470"/>
      <c r="Y33" s="470"/>
      <c r="Z33" s="470"/>
      <c r="AA33" s="275">
        <f>+AA153</f>
        <v>0</v>
      </c>
      <c r="AB33" s="275"/>
      <c r="AC33" s="275"/>
    </row>
    <row r="34" spans="1:29" s="6" customFormat="1" ht="12.75" customHeight="1" x14ac:dyDescent="0.2">
      <c r="A34" s="468"/>
      <c r="B34" s="329"/>
      <c r="C34" s="329"/>
      <c r="D34" s="329"/>
      <c r="E34" s="329"/>
      <c r="F34" s="329"/>
      <c r="G34" s="470"/>
      <c r="H34" s="470"/>
      <c r="I34" s="470"/>
      <c r="J34" s="470"/>
      <c r="K34" s="470"/>
      <c r="L34" s="470"/>
      <c r="M34" s="470"/>
      <c r="N34" s="470"/>
      <c r="O34" s="470"/>
      <c r="P34" s="470"/>
      <c r="Q34" s="470"/>
      <c r="R34" s="470"/>
      <c r="S34" s="470"/>
      <c r="T34" s="470"/>
      <c r="U34" s="470"/>
      <c r="V34" s="470"/>
      <c r="W34" s="470"/>
      <c r="X34" s="470"/>
      <c r="Y34" s="470"/>
      <c r="Z34" s="470"/>
      <c r="AA34" s="275"/>
      <c r="AB34" s="275"/>
      <c r="AC34" s="275"/>
    </row>
    <row r="35" spans="1:29" s="6" customFormat="1" ht="12.75" customHeight="1" x14ac:dyDescent="0.2">
      <c r="A35" s="469"/>
      <c r="B35" s="329"/>
      <c r="C35" s="329"/>
      <c r="D35" s="329"/>
      <c r="E35" s="329"/>
      <c r="F35" s="329"/>
      <c r="G35" s="470"/>
      <c r="H35" s="470"/>
      <c r="I35" s="470"/>
      <c r="J35" s="470"/>
      <c r="K35" s="470"/>
      <c r="L35" s="470"/>
      <c r="M35" s="470"/>
      <c r="N35" s="470"/>
      <c r="O35" s="470"/>
      <c r="P35" s="470"/>
      <c r="Q35" s="470"/>
      <c r="R35" s="470"/>
      <c r="S35" s="470"/>
      <c r="T35" s="470"/>
      <c r="U35" s="470"/>
      <c r="V35" s="470"/>
      <c r="W35" s="470"/>
      <c r="X35" s="470"/>
      <c r="Y35" s="470"/>
      <c r="Z35" s="470"/>
      <c r="AA35" s="275"/>
      <c r="AB35" s="275"/>
      <c r="AC35" s="275"/>
    </row>
    <row r="36" spans="1:29" ht="4.5" customHeight="1" x14ac:dyDescent="0.25"/>
    <row r="37" spans="1:29" s="6" customFormat="1" ht="12.75" customHeight="1" x14ac:dyDescent="0.2">
      <c r="A37" s="467">
        <f>+A33+1</f>
        <v>6</v>
      </c>
      <c r="B37" s="329" t="s">
        <v>438</v>
      </c>
      <c r="C37" s="329"/>
      <c r="D37" s="329"/>
      <c r="E37" s="329"/>
      <c r="F37" s="329"/>
      <c r="G37" s="470"/>
      <c r="H37" s="470"/>
      <c r="I37" s="470"/>
      <c r="J37" s="470"/>
      <c r="K37" s="470"/>
      <c r="L37" s="470"/>
      <c r="M37" s="470"/>
      <c r="N37" s="470"/>
      <c r="O37" s="470"/>
      <c r="P37" s="470"/>
      <c r="Q37" s="470"/>
      <c r="R37" s="470"/>
      <c r="S37" s="470"/>
      <c r="T37" s="470"/>
      <c r="U37" s="470"/>
      <c r="V37" s="470"/>
      <c r="W37" s="470"/>
      <c r="X37" s="470"/>
      <c r="Y37" s="470"/>
      <c r="Z37" s="470"/>
      <c r="AA37" s="275">
        <f>+AA157</f>
        <v>0</v>
      </c>
      <c r="AB37" s="275"/>
      <c r="AC37" s="275"/>
    </row>
    <row r="38" spans="1:29" s="6" customFormat="1" ht="12.75" customHeight="1" x14ac:dyDescent="0.2">
      <c r="A38" s="468"/>
      <c r="B38" s="329"/>
      <c r="C38" s="329"/>
      <c r="D38" s="329"/>
      <c r="E38" s="329"/>
      <c r="F38" s="329"/>
      <c r="G38" s="470"/>
      <c r="H38" s="470"/>
      <c r="I38" s="470"/>
      <c r="J38" s="470"/>
      <c r="K38" s="470"/>
      <c r="L38" s="470"/>
      <c r="M38" s="470"/>
      <c r="N38" s="470"/>
      <c r="O38" s="470"/>
      <c r="P38" s="470"/>
      <c r="Q38" s="470"/>
      <c r="R38" s="470"/>
      <c r="S38" s="470"/>
      <c r="T38" s="470"/>
      <c r="U38" s="470"/>
      <c r="V38" s="470"/>
      <c r="W38" s="470"/>
      <c r="X38" s="470"/>
      <c r="Y38" s="470"/>
      <c r="Z38" s="470"/>
      <c r="AA38" s="275"/>
      <c r="AB38" s="275"/>
      <c r="AC38" s="275"/>
    </row>
    <row r="39" spans="1:29" s="6" customFormat="1" ht="12.75" customHeight="1" x14ac:dyDescent="0.2">
      <c r="A39" s="469"/>
      <c r="B39" s="329"/>
      <c r="C39" s="329"/>
      <c r="D39" s="329"/>
      <c r="E39" s="329"/>
      <c r="F39" s="329"/>
      <c r="G39" s="470"/>
      <c r="H39" s="470"/>
      <c r="I39" s="470"/>
      <c r="J39" s="470"/>
      <c r="K39" s="470"/>
      <c r="L39" s="470"/>
      <c r="M39" s="470"/>
      <c r="N39" s="470"/>
      <c r="O39" s="470"/>
      <c r="P39" s="470"/>
      <c r="Q39" s="470"/>
      <c r="R39" s="470"/>
      <c r="S39" s="470"/>
      <c r="T39" s="470"/>
      <c r="U39" s="470"/>
      <c r="V39" s="470"/>
      <c r="W39" s="470"/>
      <c r="X39" s="470"/>
      <c r="Y39" s="470"/>
      <c r="Z39" s="470"/>
      <c r="AA39" s="275"/>
      <c r="AB39" s="275"/>
      <c r="AC39" s="275"/>
    </row>
    <row r="40" spans="1:29" ht="4.5" customHeight="1" x14ac:dyDescent="0.25"/>
    <row r="41" spans="1:29" s="6" customFormat="1" ht="12.75" customHeight="1" x14ac:dyDescent="0.2">
      <c r="A41" s="467">
        <f>+A37+1</f>
        <v>7</v>
      </c>
      <c r="B41" s="329" t="s">
        <v>439</v>
      </c>
      <c r="C41" s="329"/>
      <c r="D41" s="329"/>
      <c r="E41" s="329"/>
      <c r="F41" s="329"/>
      <c r="G41" s="470"/>
      <c r="H41" s="470"/>
      <c r="I41" s="470"/>
      <c r="J41" s="470"/>
      <c r="K41" s="470"/>
      <c r="L41" s="470"/>
      <c r="M41" s="470"/>
      <c r="N41" s="470"/>
      <c r="O41" s="470"/>
      <c r="P41" s="470"/>
      <c r="Q41" s="470"/>
      <c r="R41" s="470"/>
      <c r="S41" s="470"/>
      <c r="T41" s="470"/>
      <c r="U41" s="470"/>
      <c r="V41" s="470"/>
      <c r="W41" s="470"/>
      <c r="X41" s="470"/>
      <c r="Y41" s="470"/>
      <c r="Z41" s="470"/>
      <c r="AA41" s="275">
        <f>+AA163</f>
        <v>0</v>
      </c>
      <c r="AB41" s="275"/>
      <c r="AC41" s="275"/>
    </row>
    <row r="42" spans="1:29" s="6" customFormat="1" ht="12.75" customHeight="1" x14ac:dyDescent="0.2">
      <c r="A42" s="468"/>
      <c r="B42" s="329"/>
      <c r="C42" s="329"/>
      <c r="D42" s="329"/>
      <c r="E42" s="329"/>
      <c r="F42" s="329"/>
      <c r="G42" s="470"/>
      <c r="H42" s="470"/>
      <c r="I42" s="470"/>
      <c r="J42" s="470"/>
      <c r="K42" s="470"/>
      <c r="L42" s="470"/>
      <c r="M42" s="470"/>
      <c r="N42" s="470"/>
      <c r="O42" s="470"/>
      <c r="P42" s="470"/>
      <c r="Q42" s="470"/>
      <c r="R42" s="470"/>
      <c r="S42" s="470"/>
      <c r="T42" s="470"/>
      <c r="U42" s="470"/>
      <c r="V42" s="470"/>
      <c r="W42" s="470"/>
      <c r="X42" s="470"/>
      <c r="Y42" s="470"/>
      <c r="Z42" s="470"/>
      <c r="AA42" s="275"/>
      <c r="AB42" s="275"/>
      <c r="AC42" s="275"/>
    </row>
    <row r="43" spans="1:29" s="6" customFormat="1" ht="12.75" customHeight="1" x14ac:dyDescent="0.2">
      <c r="A43" s="469"/>
      <c r="B43" s="329"/>
      <c r="C43" s="329"/>
      <c r="D43" s="329"/>
      <c r="E43" s="329"/>
      <c r="F43" s="329"/>
      <c r="G43" s="470"/>
      <c r="H43" s="470"/>
      <c r="I43" s="470"/>
      <c r="J43" s="470"/>
      <c r="K43" s="470"/>
      <c r="L43" s="470"/>
      <c r="M43" s="470"/>
      <c r="N43" s="470"/>
      <c r="O43" s="470"/>
      <c r="P43" s="470"/>
      <c r="Q43" s="470"/>
      <c r="R43" s="470"/>
      <c r="S43" s="470"/>
      <c r="T43" s="470"/>
      <c r="U43" s="470"/>
      <c r="V43" s="470"/>
      <c r="W43" s="470"/>
      <c r="X43" s="470"/>
      <c r="Y43" s="470"/>
      <c r="Z43" s="470"/>
      <c r="AA43" s="275"/>
      <c r="AB43" s="275"/>
      <c r="AC43" s="275"/>
    </row>
    <row r="44" spans="1:29" ht="4.5" customHeight="1" x14ac:dyDescent="0.25"/>
    <row r="45" spans="1:29" s="6" customFormat="1" ht="12.75" customHeight="1" x14ac:dyDescent="0.2">
      <c r="A45" s="467">
        <f>+A41+1</f>
        <v>8</v>
      </c>
      <c r="B45" s="329" t="s">
        <v>440</v>
      </c>
      <c r="C45" s="329"/>
      <c r="D45" s="329"/>
      <c r="E45" s="329"/>
      <c r="F45" s="329"/>
      <c r="G45" s="470"/>
      <c r="H45" s="470"/>
      <c r="I45" s="470"/>
      <c r="J45" s="470"/>
      <c r="K45" s="470"/>
      <c r="L45" s="470"/>
      <c r="M45" s="470"/>
      <c r="N45" s="470"/>
      <c r="O45" s="470"/>
      <c r="P45" s="470"/>
      <c r="Q45" s="470"/>
      <c r="R45" s="470"/>
      <c r="S45" s="470"/>
      <c r="T45" s="470"/>
      <c r="U45" s="470"/>
      <c r="V45" s="470"/>
      <c r="W45" s="470"/>
      <c r="X45" s="470"/>
      <c r="Y45" s="470"/>
      <c r="Z45" s="470"/>
      <c r="AA45" s="275">
        <f>+AA177</f>
        <v>0</v>
      </c>
      <c r="AB45" s="275"/>
      <c r="AC45" s="275"/>
    </row>
    <row r="46" spans="1:29" s="6" customFormat="1" ht="12.75" customHeight="1" x14ac:dyDescent="0.2">
      <c r="A46" s="468"/>
      <c r="B46" s="329"/>
      <c r="C46" s="329"/>
      <c r="D46" s="329"/>
      <c r="E46" s="329"/>
      <c r="F46" s="329"/>
      <c r="G46" s="470"/>
      <c r="H46" s="470"/>
      <c r="I46" s="470"/>
      <c r="J46" s="470"/>
      <c r="K46" s="470"/>
      <c r="L46" s="470"/>
      <c r="M46" s="470"/>
      <c r="N46" s="470"/>
      <c r="O46" s="470"/>
      <c r="P46" s="470"/>
      <c r="Q46" s="470"/>
      <c r="R46" s="470"/>
      <c r="S46" s="470"/>
      <c r="T46" s="470"/>
      <c r="U46" s="470"/>
      <c r="V46" s="470"/>
      <c r="W46" s="470"/>
      <c r="X46" s="470"/>
      <c r="Y46" s="470"/>
      <c r="Z46" s="470"/>
      <c r="AA46" s="275"/>
      <c r="AB46" s="275"/>
      <c r="AC46" s="275"/>
    </row>
    <row r="47" spans="1:29" s="6" customFormat="1" ht="12.75" customHeight="1" x14ac:dyDescent="0.2">
      <c r="A47" s="469"/>
      <c r="B47" s="329"/>
      <c r="C47" s="329"/>
      <c r="D47" s="329"/>
      <c r="E47" s="329"/>
      <c r="F47" s="329"/>
      <c r="G47" s="470"/>
      <c r="H47" s="470"/>
      <c r="I47" s="470"/>
      <c r="J47" s="470"/>
      <c r="K47" s="470"/>
      <c r="L47" s="470"/>
      <c r="M47" s="470"/>
      <c r="N47" s="470"/>
      <c r="O47" s="470"/>
      <c r="P47" s="470"/>
      <c r="Q47" s="470"/>
      <c r="R47" s="470"/>
      <c r="S47" s="470"/>
      <c r="T47" s="470"/>
      <c r="U47" s="470"/>
      <c r="V47" s="470"/>
      <c r="W47" s="470"/>
      <c r="X47" s="470"/>
      <c r="Y47" s="470"/>
      <c r="Z47" s="470"/>
      <c r="AA47" s="275"/>
      <c r="AB47" s="275"/>
      <c r="AC47" s="275"/>
    </row>
    <row r="48" spans="1:29" ht="4.5" customHeight="1" x14ac:dyDescent="0.25"/>
    <row r="49" spans="1:29" s="6" customFormat="1" ht="12.75" customHeight="1" x14ac:dyDescent="0.2">
      <c r="A49" s="467">
        <f>+A45+1</f>
        <v>9</v>
      </c>
      <c r="B49" s="329" t="s">
        <v>441</v>
      </c>
      <c r="C49" s="329"/>
      <c r="D49" s="329"/>
      <c r="E49" s="329"/>
      <c r="F49" s="329"/>
      <c r="G49" s="470"/>
      <c r="H49" s="470"/>
      <c r="I49" s="470"/>
      <c r="J49" s="470"/>
      <c r="K49" s="470"/>
      <c r="L49" s="470"/>
      <c r="M49" s="470"/>
      <c r="N49" s="470"/>
      <c r="O49" s="470"/>
      <c r="P49" s="470"/>
      <c r="Q49" s="470"/>
      <c r="R49" s="470"/>
      <c r="S49" s="470"/>
      <c r="T49" s="470"/>
      <c r="U49" s="470"/>
      <c r="V49" s="470"/>
      <c r="W49" s="470"/>
      <c r="X49" s="470"/>
      <c r="Y49" s="470"/>
      <c r="Z49" s="470"/>
      <c r="AA49" s="275">
        <f>+AA182</f>
        <v>0</v>
      </c>
      <c r="AB49" s="275"/>
      <c r="AC49" s="275"/>
    </row>
    <row r="50" spans="1:29" s="6" customFormat="1" ht="12.75" customHeight="1" x14ac:dyDescent="0.2">
      <c r="A50" s="468"/>
      <c r="B50" s="329"/>
      <c r="C50" s="329"/>
      <c r="D50" s="329"/>
      <c r="E50" s="329"/>
      <c r="F50" s="329"/>
      <c r="G50" s="470"/>
      <c r="H50" s="470"/>
      <c r="I50" s="470"/>
      <c r="J50" s="470"/>
      <c r="K50" s="470"/>
      <c r="L50" s="470"/>
      <c r="M50" s="470"/>
      <c r="N50" s="470"/>
      <c r="O50" s="470"/>
      <c r="P50" s="470"/>
      <c r="Q50" s="470"/>
      <c r="R50" s="470"/>
      <c r="S50" s="470"/>
      <c r="T50" s="470"/>
      <c r="U50" s="470"/>
      <c r="V50" s="470"/>
      <c r="W50" s="470"/>
      <c r="X50" s="470"/>
      <c r="Y50" s="470"/>
      <c r="Z50" s="470"/>
      <c r="AA50" s="275"/>
      <c r="AB50" s="275"/>
      <c r="AC50" s="275"/>
    </row>
    <row r="51" spans="1:29" s="6" customFormat="1" ht="12.75" customHeight="1" x14ac:dyDescent="0.2">
      <c r="A51" s="469"/>
      <c r="B51" s="329"/>
      <c r="C51" s="329"/>
      <c r="D51" s="329"/>
      <c r="E51" s="329"/>
      <c r="F51" s="329"/>
      <c r="G51" s="470"/>
      <c r="H51" s="470"/>
      <c r="I51" s="470"/>
      <c r="J51" s="470"/>
      <c r="K51" s="470"/>
      <c r="L51" s="470"/>
      <c r="M51" s="470"/>
      <c r="N51" s="470"/>
      <c r="O51" s="470"/>
      <c r="P51" s="470"/>
      <c r="Q51" s="470"/>
      <c r="R51" s="470"/>
      <c r="S51" s="470"/>
      <c r="T51" s="470"/>
      <c r="U51" s="470"/>
      <c r="V51" s="470"/>
      <c r="W51" s="470"/>
      <c r="X51" s="470"/>
      <c r="Y51" s="470"/>
      <c r="Z51" s="470"/>
      <c r="AA51" s="275"/>
      <c r="AB51" s="275"/>
      <c r="AC51" s="275"/>
    </row>
    <row r="52" spans="1:29" ht="4.5" customHeight="1" x14ac:dyDescent="0.25"/>
    <row r="53" spans="1:29" s="6" customFormat="1" ht="12.75" customHeight="1" x14ac:dyDescent="0.2">
      <c r="A53" s="47">
        <f>+A49+1</f>
        <v>10</v>
      </c>
      <c r="B53" s="430" t="s">
        <v>442</v>
      </c>
      <c r="C53" s="430"/>
      <c r="D53" s="430"/>
      <c r="E53" s="430"/>
      <c r="F53" s="430"/>
      <c r="G53" s="430"/>
      <c r="H53" s="431"/>
      <c r="I53" s="461"/>
      <c r="J53" s="461"/>
      <c r="K53" s="461"/>
      <c r="L53" s="461"/>
      <c r="M53" s="461"/>
      <c r="N53" s="461"/>
      <c r="O53" s="14"/>
      <c r="P53" s="14"/>
      <c r="Q53" s="14"/>
      <c r="R53" s="14"/>
      <c r="S53" s="14"/>
      <c r="T53" s="14"/>
      <c r="U53" s="14"/>
      <c r="V53" s="14"/>
      <c r="W53" s="14"/>
      <c r="X53" s="14"/>
      <c r="Y53" s="14"/>
      <c r="Z53" s="14"/>
      <c r="AA53" s="473">
        <f>+AA186</f>
        <v>0</v>
      </c>
      <c r="AB53" s="473"/>
      <c r="AC53" s="473"/>
    </row>
    <row r="54" spans="1:29" ht="4.5" customHeight="1" x14ac:dyDescent="0.25">
      <c r="AA54" s="40"/>
      <c r="AB54" s="40"/>
      <c r="AC54" s="40"/>
    </row>
    <row r="55" spans="1:29" s="6" customFormat="1" ht="12.75" customHeight="1" x14ac:dyDescent="0.2">
      <c r="A55" s="47">
        <f>+A53+1</f>
        <v>11</v>
      </c>
      <c r="B55" s="430" t="s">
        <v>443</v>
      </c>
      <c r="C55" s="430"/>
      <c r="D55" s="430"/>
      <c r="E55" s="430"/>
      <c r="F55" s="430"/>
      <c r="G55" s="430"/>
      <c r="H55" s="431"/>
      <c r="I55" s="474">
        <f>ROUND(IF(I53=0,0,G13/I53),2)</f>
        <v>0</v>
      </c>
      <c r="J55" s="474"/>
      <c r="K55" s="474"/>
      <c r="L55" s="474"/>
      <c r="M55" s="474"/>
      <c r="N55" s="474"/>
      <c r="O55" s="14"/>
      <c r="P55" s="14"/>
      <c r="Q55" s="14"/>
      <c r="R55" s="14"/>
      <c r="S55" s="14"/>
      <c r="T55" s="14"/>
      <c r="U55" s="14"/>
      <c r="V55" s="14"/>
      <c r="W55" s="14"/>
      <c r="X55" s="14"/>
      <c r="Y55" s="14"/>
      <c r="Z55" s="14"/>
      <c r="AA55" s="473">
        <f>+AA188</f>
        <v>0</v>
      </c>
      <c r="AB55" s="473"/>
      <c r="AC55" s="473"/>
    </row>
    <row r="56" spans="1:29" ht="4.5" customHeight="1" x14ac:dyDescent="0.25"/>
    <row r="57" spans="1:29" s="6" customFormat="1" ht="12.75" customHeight="1" x14ac:dyDescent="0.2">
      <c r="A57" s="47">
        <f>+A55+1</f>
        <v>12</v>
      </c>
      <c r="B57" s="430" t="s">
        <v>444</v>
      </c>
      <c r="C57" s="430"/>
      <c r="D57" s="430"/>
      <c r="E57" s="430"/>
      <c r="F57" s="430"/>
      <c r="G57" s="430"/>
      <c r="H57" s="430"/>
      <c r="I57" s="14"/>
      <c r="J57" s="14"/>
      <c r="K57" s="14"/>
      <c r="L57" s="14"/>
      <c r="M57" s="14"/>
      <c r="N57" s="14"/>
      <c r="O57" s="14"/>
      <c r="P57" s="14"/>
      <c r="Q57" s="14"/>
      <c r="R57" s="14"/>
      <c r="S57" s="14"/>
      <c r="T57" s="14"/>
      <c r="U57" s="14"/>
      <c r="V57" s="14"/>
      <c r="W57" s="14"/>
      <c r="X57" s="14"/>
      <c r="Y57" s="14"/>
      <c r="Z57" s="14"/>
      <c r="AA57" s="14"/>
      <c r="AB57" s="14"/>
      <c r="AC57" s="14"/>
    </row>
    <row r="58" spans="1:29" ht="4.5" customHeight="1" x14ac:dyDescent="0.25"/>
    <row r="59" spans="1:29" s="6" customFormat="1" ht="12.75" customHeight="1" x14ac:dyDescent="0.2">
      <c r="A59" s="14"/>
      <c r="B59" s="396" t="s">
        <v>445</v>
      </c>
      <c r="C59" s="396"/>
      <c r="D59" s="397"/>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row>
    <row r="60" spans="1:29" s="6" customFormat="1" ht="12.75" customHeight="1" x14ac:dyDescent="0.2">
      <c r="A60" s="14"/>
      <c r="B60" s="396" t="s">
        <v>446</v>
      </c>
      <c r="C60" s="396"/>
      <c r="D60" s="397"/>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row>
    <row r="61" spans="1:29" s="6" customFormat="1" ht="12.75" customHeight="1" x14ac:dyDescent="0.2">
      <c r="A61" s="14"/>
      <c r="B61" s="396" t="s">
        <v>447</v>
      </c>
      <c r="C61" s="396"/>
      <c r="D61" s="397"/>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row>
    <row r="62" spans="1:29" s="6" customFormat="1" ht="12.75" customHeight="1" x14ac:dyDescent="0.2">
      <c r="A62" s="14"/>
      <c r="B62" s="396" t="s">
        <v>448</v>
      </c>
      <c r="C62" s="396"/>
      <c r="D62" s="397"/>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row>
    <row r="63" spans="1:29" ht="4.5" customHeight="1" x14ac:dyDescent="0.25"/>
    <row r="64" spans="1:29" s="6" customFormat="1" ht="12.75" customHeight="1" x14ac:dyDescent="0.2">
      <c r="A64" s="467">
        <f>+A57+1</f>
        <v>13</v>
      </c>
      <c r="B64" s="329" t="s">
        <v>449</v>
      </c>
      <c r="C64" s="329"/>
      <c r="D64" s="329"/>
      <c r="E64" s="329"/>
      <c r="F64" s="329"/>
      <c r="G64" s="478"/>
      <c r="H64" s="479"/>
      <c r="I64" s="479"/>
      <c r="J64" s="479"/>
      <c r="K64" s="479"/>
      <c r="L64" s="479"/>
      <c r="M64" s="479"/>
      <c r="N64" s="479"/>
      <c r="O64" s="479"/>
      <c r="P64" s="479"/>
      <c r="Q64" s="479"/>
      <c r="R64" s="479"/>
      <c r="S64" s="479"/>
      <c r="T64" s="479"/>
      <c r="U64" s="479"/>
      <c r="V64" s="479"/>
      <c r="W64" s="479"/>
      <c r="X64" s="479"/>
      <c r="Y64" s="479"/>
      <c r="Z64" s="479"/>
      <c r="AA64" s="479"/>
      <c r="AB64" s="479"/>
      <c r="AC64" s="480"/>
    </row>
    <row r="65" spans="1:29" s="6" customFormat="1" ht="12.75" customHeight="1" x14ac:dyDescent="0.2">
      <c r="A65" s="468"/>
      <c r="B65" s="329"/>
      <c r="C65" s="329"/>
      <c r="D65" s="329"/>
      <c r="E65" s="329"/>
      <c r="F65" s="329"/>
      <c r="G65" s="481"/>
      <c r="H65" s="482"/>
      <c r="I65" s="482"/>
      <c r="J65" s="482"/>
      <c r="K65" s="482"/>
      <c r="L65" s="482"/>
      <c r="M65" s="482"/>
      <c r="N65" s="482"/>
      <c r="O65" s="482"/>
      <c r="P65" s="482"/>
      <c r="Q65" s="482"/>
      <c r="R65" s="482"/>
      <c r="S65" s="482"/>
      <c r="T65" s="482"/>
      <c r="U65" s="482"/>
      <c r="V65" s="482"/>
      <c r="W65" s="482"/>
      <c r="X65" s="482"/>
      <c r="Y65" s="482"/>
      <c r="Z65" s="482"/>
      <c r="AA65" s="482"/>
      <c r="AB65" s="482"/>
      <c r="AC65" s="483"/>
    </row>
    <row r="66" spans="1:29" s="6" customFormat="1" ht="12.75" customHeight="1" x14ac:dyDescent="0.2">
      <c r="A66" s="469"/>
      <c r="B66" s="329"/>
      <c r="C66" s="329"/>
      <c r="D66" s="329"/>
      <c r="E66" s="329"/>
      <c r="F66" s="329"/>
      <c r="G66" s="484"/>
      <c r="H66" s="485"/>
      <c r="I66" s="485"/>
      <c r="J66" s="485"/>
      <c r="K66" s="485"/>
      <c r="L66" s="485"/>
      <c r="M66" s="485"/>
      <c r="N66" s="485"/>
      <c r="O66" s="485"/>
      <c r="P66" s="485"/>
      <c r="Q66" s="485"/>
      <c r="R66" s="485"/>
      <c r="S66" s="485"/>
      <c r="T66" s="485"/>
      <c r="U66" s="485"/>
      <c r="V66" s="485"/>
      <c r="W66" s="485"/>
      <c r="X66" s="485"/>
      <c r="Y66" s="485"/>
      <c r="Z66" s="485"/>
      <c r="AA66" s="485"/>
      <c r="AB66" s="485"/>
      <c r="AC66" s="486"/>
    </row>
    <row r="67" spans="1:29" s="6" customFormat="1" ht="12.75" customHeight="1" x14ac:dyDescent="0.2"/>
    <row r="68" spans="1:29" s="6" customFormat="1" ht="12.75" customHeight="1" x14ac:dyDescent="0.2">
      <c r="A68" s="475"/>
      <c r="B68" s="475"/>
      <c r="C68" s="475"/>
      <c r="D68" s="475"/>
      <c r="E68" s="475"/>
      <c r="F68" s="475"/>
      <c r="G68" s="475"/>
      <c r="H68" s="475"/>
      <c r="I68" s="475"/>
      <c r="J68" s="475"/>
      <c r="K68" s="475"/>
      <c r="L68" s="475"/>
      <c r="M68" s="475"/>
      <c r="N68" s="475"/>
      <c r="O68" s="475"/>
    </row>
    <row r="69" spans="1:29" s="6" customFormat="1" ht="12.75" customHeight="1" x14ac:dyDescent="0.2">
      <c r="A69" s="476"/>
      <c r="B69" s="476"/>
      <c r="C69" s="476"/>
      <c r="D69" s="476"/>
      <c r="E69" s="476"/>
      <c r="F69" s="476"/>
      <c r="G69" s="476"/>
      <c r="H69" s="476"/>
      <c r="I69" s="476"/>
      <c r="J69" s="476"/>
      <c r="K69" s="476"/>
      <c r="L69" s="476"/>
      <c r="M69" s="476"/>
      <c r="N69" s="476"/>
      <c r="O69" s="476"/>
    </row>
    <row r="70" spans="1:29" s="6" customFormat="1" ht="8.25" customHeight="1" x14ac:dyDescent="0.2">
      <c r="B70" s="94" t="s">
        <v>450</v>
      </c>
      <c r="C70" s="94"/>
      <c r="D70" s="94"/>
      <c r="E70" s="94"/>
      <c r="F70" s="94"/>
      <c r="G70" s="94"/>
      <c r="H70" s="94"/>
      <c r="I70" s="94"/>
      <c r="J70" s="94"/>
      <c r="K70" s="94"/>
      <c r="L70" s="94"/>
      <c r="M70" s="94"/>
      <c r="N70" s="94"/>
    </row>
    <row r="71" spans="1:29" s="6" customFormat="1" ht="12.75" customHeight="1" x14ac:dyDescent="0.2"/>
    <row r="72" spans="1:29" s="6" customFormat="1" ht="12.75" customHeight="1" x14ac:dyDescent="0.2">
      <c r="A72" s="430" t="s">
        <v>451</v>
      </c>
      <c r="B72" s="430"/>
      <c r="C72" s="430"/>
      <c r="D72" s="430"/>
      <c r="E72" s="430"/>
      <c r="F72" s="431"/>
      <c r="G72" s="477" t="str">
        <f>IF(Formularz_wniosku!B17=0,"",Formularz_wniosku!B17)</f>
        <v/>
      </c>
      <c r="H72" s="461"/>
      <c r="I72" s="461"/>
      <c r="J72" s="461"/>
      <c r="K72" s="461"/>
      <c r="L72" s="461"/>
      <c r="M72" s="461"/>
      <c r="N72" s="461"/>
      <c r="O72" s="461"/>
      <c r="P72" s="461"/>
      <c r="Q72" s="461"/>
    </row>
    <row r="73" spans="1:29" s="6" customFormat="1" ht="12.75" customHeight="1" x14ac:dyDescent="0.2"/>
    <row r="74" spans="1:29" s="6" customFormat="1" ht="12.75" customHeight="1" x14ac:dyDescent="0.2">
      <c r="A74" s="436" t="s">
        <v>452</v>
      </c>
      <c r="B74" s="436"/>
      <c r="C74" s="436"/>
      <c r="D74" s="436"/>
      <c r="E74" s="436"/>
      <c r="F74" s="437"/>
      <c r="G74" s="487" t="str">
        <f>IF(G72=0,"",Formularz_wniosku!B20&amp;" "&amp;Formularz_wniosku!R20)</f>
        <v xml:space="preserve"> </v>
      </c>
      <c r="H74" s="488"/>
      <c r="I74" s="488"/>
      <c r="J74" s="488"/>
      <c r="K74" s="488"/>
      <c r="L74" s="488"/>
      <c r="M74" s="488"/>
      <c r="N74" s="488"/>
      <c r="O74" s="488"/>
      <c r="P74" s="488"/>
      <c r="Q74" s="488"/>
    </row>
    <row r="75" spans="1:29" s="6" customFormat="1" ht="12.75" customHeight="1" x14ac:dyDescent="0.2">
      <c r="A75" s="439"/>
      <c r="B75" s="439"/>
      <c r="C75" s="439"/>
      <c r="D75" s="439"/>
      <c r="E75" s="439"/>
      <c r="F75" s="440"/>
      <c r="G75" s="489"/>
      <c r="H75" s="490"/>
      <c r="I75" s="490"/>
      <c r="J75" s="490"/>
      <c r="K75" s="490"/>
      <c r="L75" s="490"/>
      <c r="M75" s="490"/>
      <c r="N75" s="490"/>
      <c r="O75" s="490"/>
      <c r="P75" s="490"/>
      <c r="Q75" s="490"/>
    </row>
    <row r="76" spans="1:29" s="6" customFormat="1" ht="12.75" customHeight="1" x14ac:dyDescent="0.2"/>
    <row r="77" spans="1:29" s="6" customFormat="1" ht="12.75" customHeight="1" x14ac:dyDescent="0.2">
      <c r="A77" s="430" t="s">
        <v>453</v>
      </c>
      <c r="B77" s="430"/>
      <c r="C77" s="430"/>
      <c r="D77" s="430"/>
      <c r="E77" s="430"/>
      <c r="F77" s="431"/>
      <c r="G77" s="477" t="str">
        <f>IF('Osobisty kwestionariusz wniosko'!G11:AC11=0,"",'Osobisty kwestionariusz wniosko'!G11:AC11)</f>
        <v/>
      </c>
      <c r="H77" s="461"/>
      <c r="I77" s="461"/>
      <c r="J77" s="461"/>
      <c r="K77" s="461"/>
      <c r="L77" s="461"/>
      <c r="M77" s="461"/>
      <c r="N77" s="461"/>
      <c r="O77" s="461"/>
      <c r="P77" s="461"/>
      <c r="Q77" s="461"/>
    </row>
    <row r="78" spans="1:29" ht="4.5" customHeight="1" x14ac:dyDescent="0.25"/>
    <row r="79" spans="1:29" s="6" customFormat="1" ht="12.75" customHeight="1" x14ac:dyDescent="0.2">
      <c r="A79" s="430" t="s">
        <v>454</v>
      </c>
      <c r="B79" s="430"/>
      <c r="C79" s="430"/>
      <c r="D79" s="430"/>
      <c r="E79" s="430"/>
      <c r="F79" s="431"/>
      <c r="G79" s="477"/>
      <c r="H79" s="461"/>
      <c r="I79" s="461"/>
      <c r="J79" s="461"/>
      <c r="K79" s="461"/>
      <c r="L79" s="461"/>
      <c r="M79" s="461"/>
      <c r="N79" s="461"/>
      <c r="O79" s="461"/>
      <c r="P79" s="461"/>
      <c r="Q79" s="461"/>
    </row>
    <row r="80" spans="1:29" ht="4.5" customHeight="1" x14ac:dyDescent="0.25"/>
    <row r="81" spans="1:17" s="6" customFormat="1" ht="12.75" customHeight="1" x14ac:dyDescent="0.2">
      <c r="A81" s="430" t="s">
        <v>456</v>
      </c>
      <c r="B81" s="430"/>
      <c r="C81" s="430"/>
      <c r="D81" s="430"/>
      <c r="E81" s="430"/>
      <c r="F81" s="431"/>
      <c r="G81" s="477"/>
      <c r="H81" s="461"/>
      <c r="I81" s="461"/>
      <c r="J81" s="461"/>
      <c r="K81" s="461"/>
      <c r="L81" s="461"/>
      <c r="M81" s="461"/>
      <c r="N81" s="461"/>
      <c r="O81" s="461"/>
      <c r="P81" s="461"/>
      <c r="Q81" s="461"/>
    </row>
    <row r="82" spans="1:17" ht="4.5" customHeight="1" x14ac:dyDescent="0.25"/>
    <row r="83" spans="1:17" s="6" customFormat="1" ht="12.75" customHeight="1" x14ac:dyDescent="0.2">
      <c r="A83" s="430" t="s">
        <v>455</v>
      </c>
      <c r="B83" s="430"/>
      <c r="C83" s="430"/>
      <c r="D83" s="430"/>
      <c r="E83" s="430"/>
      <c r="F83" s="431"/>
      <c r="G83" s="477"/>
      <c r="H83" s="461"/>
      <c r="I83" s="461"/>
      <c r="J83" s="461"/>
      <c r="K83" s="461"/>
      <c r="L83" s="461"/>
      <c r="M83" s="461"/>
      <c r="N83" s="461"/>
      <c r="O83" s="461"/>
      <c r="P83" s="461"/>
      <c r="Q83" s="461"/>
    </row>
    <row r="84" spans="1:17" ht="4.5" customHeight="1" x14ac:dyDescent="0.25"/>
    <row r="85" spans="1:17" s="6" customFormat="1" ht="12.75" customHeight="1" x14ac:dyDescent="0.2">
      <c r="A85" s="491" t="s">
        <v>457</v>
      </c>
      <c r="B85" s="491"/>
      <c r="C85" s="491"/>
      <c r="D85" s="491"/>
      <c r="E85" s="491"/>
      <c r="F85" s="492"/>
      <c r="G85" s="475"/>
      <c r="H85" s="475"/>
      <c r="I85" s="475"/>
      <c r="J85" s="475"/>
      <c r="K85" s="475"/>
      <c r="L85" s="475"/>
      <c r="M85" s="475"/>
      <c r="N85" s="475"/>
      <c r="O85" s="475"/>
      <c r="P85" s="475"/>
      <c r="Q85" s="475"/>
    </row>
    <row r="86" spans="1:17" s="6" customFormat="1" ht="12.75" customHeight="1" x14ac:dyDescent="0.2">
      <c r="A86" s="320"/>
      <c r="B86" s="320"/>
      <c r="C86" s="320"/>
      <c r="D86" s="320"/>
      <c r="E86" s="320"/>
      <c r="F86" s="321"/>
      <c r="G86" s="476"/>
      <c r="H86" s="476"/>
      <c r="I86" s="476"/>
      <c r="J86" s="476"/>
      <c r="K86" s="476"/>
      <c r="L86" s="476"/>
      <c r="M86" s="476"/>
      <c r="N86" s="476"/>
      <c r="O86" s="476"/>
      <c r="P86" s="476"/>
      <c r="Q86" s="476"/>
    </row>
    <row r="87" spans="1:17" ht="4.5" customHeight="1" x14ac:dyDescent="0.25"/>
    <row r="88" spans="1:17" s="6" customFormat="1" ht="12.75" customHeight="1" x14ac:dyDescent="0.2">
      <c r="B88" s="439" t="s">
        <v>429</v>
      </c>
      <c r="C88" s="439"/>
      <c r="D88" s="439"/>
      <c r="E88" s="439"/>
      <c r="F88" s="462">
        <f>Formularz_wniosku!O29</f>
        <v>0</v>
      </c>
      <c r="G88" s="461"/>
      <c r="H88" s="461"/>
      <c r="I88" s="461"/>
      <c r="J88" s="461"/>
      <c r="K88" s="461"/>
      <c r="L88" s="461"/>
      <c r="M88" s="461"/>
      <c r="N88" s="461"/>
      <c r="O88" s="14"/>
      <c r="P88" s="14"/>
      <c r="Q88" s="14"/>
    </row>
    <row r="89" spans="1:17" s="6" customFormat="1" ht="12.75" customHeight="1" x14ac:dyDescent="0.2">
      <c r="B89" s="439" t="s">
        <v>458</v>
      </c>
      <c r="C89" s="439"/>
      <c r="D89" s="439"/>
      <c r="E89" s="439"/>
      <c r="F89" s="461">
        <f>Formularz_wniosku!V38</f>
        <v>0</v>
      </c>
      <c r="G89" s="461"/>
      <c r="H89" s="461"/>
      <c r="I89" s="461"/>
      <c r="J89" s="461"/>
      <c r="K89" s="461"/>
      <c r="L89" s="461"/>
      <c r="M89" s="461"/>
      <c r="N89" s="461"/>
      <c r="O89" s="14"/>
      <c r="P89" s="14"/>
      <c r="Q89" s="14"/>
    </row>
    <row r="90" spans="1:17" s="6" customFormat="1" ht="12.75" customHeight="1" x14ac:dyDescent="0.2">
      <c r="B90" s="439" t="s">
        <v>459</v>
      </c>
      <c r="C90" s="439"/>
      <c r="D90" s="439"/>
      <c r="E90" s="439"/>
      <c r="F90" s="461">
        <f>Formularz_wniosku!V41</f>
        <v>0</v>
      </c>
      <c r="G90" s="461"/>
      <c r="H90" s="461"/>
      <c r="I90" s="461"/>
      <c r="J90" s="461"/>
      <c r="K90" s="461"/>
      <c r="L90" s="461"/>
      <c r="M90" s="461"/>
      <c r="N90" s="461"/>
      <c r="O90" s="14"/>
      <c r="P90" s="14"/>
      <c r="Q90" s="14"/>
    </row>
    <row r="91" spans="1:17" s="6" customFormat="1" ht="12.75" customHeight="1" x14ac:dyDescent="0.2"/>
    <row r="92" spans="1:17" s="6" customFormat="1" ht="12.75" customHeight="1" x14ac:dyDescent="0.2"/>
    <row r="93" spans="1:17" s="6" customFormat="1" ht="12.75" customHeight="1" x14ac:dyDescent="0.2"/>
    <row r="94" spans="1:17" s="6" customFormat="1" ht="12.75" customHeight="1" x14ac:dyDescent="0.2"/>
    <row r="95" spans="1:17" s="6" customFormat="1" ht="12.75" customHeight="1" x14ac:dyDescent="0.2"/>
    <row r="96" spans="1:17"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ht="12.75" customHeight="1" x14ac:dyDescent="0.2"/>
    <row r="106" s="6" customFormat="1" ht="12.75" customHeight="1" x14ac:dyDescent="0.2"/>
    <row r="107" s="6" customFormat="1" ht="12.75" customHeight="1" x14ac:dyDescent="0.2"/>
    <row r="108" s="6" customFormat="1" ht="12.75" customHeight="1" x14ac:dyDescent="0.2"/>
    <row r="109" s="6" customFormat="1" ht="12.75" customHeight="1" x14ac:dyDescent="0.2"/>
    <row r="110" s="6" customFormat="1" ht="12.75" customHeight="1" x14ac:dyDescent="0.2"/>
    <row r="111" s="6" customFormat="1" ht="12.75" customHeight="1" x14ac:dyDescent="0.2"/>
    <row r="112" s="6" customFormat="1" ht="12.75" customHeight="1" x14ac:dyDescent="0.2"/>
    <row r="113" s="6" customFormat="1" ht="12.75" customHeight="1" x14ac:dyDescent="0.2"/>
    <row r="114" s="6" customFormat="1" ht="12.75" customHeigh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pans="1:29" s="6" customFormat="1" ht="12.75" customHeight="1" x14ac:dyDescent="0.2"/>
    <row r="130" spans="1:29" s="6" customFormat="1" ht="12.75" customHeight="1" x14ac:dyDescent="0.2"/>
    <row r="131" spans="1:29" s="6" customFormat="1" ht="12.75" customHeight="1" x14ac:dyDescent="0.2"/>
    <row r="132" spans="1:29" s="6" customFormat="1" ht="12.75" customHeight="1" x14ac:dyDescent="0.2">
      <c r="A132" s="59" t="s">
        <v>467</v>
      </c>
      <c r="B132" s="59"/>
      <c r="C132" s="59"/>
      <c r="D132" s="59"/>
      <c r="E132" s="59"/>
      <c r="F132" s="59"/>
      <c r="G132" s="456" t="s">
        <v>466</v>
      </c>
      <c r="H132" s="456"/>
      <c r="I132" s="456"/>
      <c r="J132" s="456"/>
      <c r="K132" s="456"/>
      <c r="L132" s="456"/>
      <c r="M132" s="456"/>
      <c r="N132" s="456"/>
      <c r="O132" s="456"/>
      <c r="P132" s="59" t="s">
        <v>465</v>
      </c>
      <c r="Q132" s="59"/>
      <c r="R132" s="59"/>
      <c r="S132" s="456" t="s">
        <v>464</v>
      </c>
      <c r="T132" s="456"/>
      <c r="U132" s="456"/>
      <c r="V132" s="456"/>
      <c r="W132" s="59" t="s">
        <v>463</v>
      </c>
      <c r="X132" s="59"/>
      <c r="Y132" s="59" t="s">
        <v>462</v>
      </c>
      <c r="Z132" s="59"/>
      <c r="AA132" s="59" t="s">
        <v>23</v>
      </c>
      <c r="AB132" s="59"/>
      <c r="AC132" s="59"/>
    </row>
    <row r="133" spans="1:29" s="6" customFormat="1" ht="12.75" customHeight="1" x14ac:dyDescent="0.2">
      <c r="A133" s="59"/>
      <c r="B133" s="59"/>
      <c r="C133" s="59"/>
      <c r="D133" s="59"/>
      <c r="E133" s="59"/>
      <c r="F133" s="59"/>
      <c r="G133" s="456"/>
      <c r="H133" s="456"/>
      <c r="I133" s="456"/>
      <c r="J133" s="456"/>
      <c r="K133" s="456"/>
      <c r="L133" s="456"/>
      <c r="M133" s="456"/>
      <c r="N133" s="456"/>
      <c r="O133" s="456"/>
      <c r="P133" s="59"/>
      <c r="Q133" s="59"/>
      <c r="R133" s="59"/>
      <c r="S133" s="456"/>
      <c r="T133" s="456"/>
      <c r="U133" s="456"/>
      <c r="V133" s="456"/>
      <c r="W133" s="59"/>
      <c r="X133" s="59"/>
      <c r="Y133" s="59"/>
      <c r="Z133" s="59"/>
      <c r="AA133" s="59"/>
      <c r="AB133" s="59"/>
      <c r="AC133" s="59"/>
    </row>
    <row r="134" spans="1:29" s="6" customFormat="1" ht="12.75" customHeight="1" x14ac:dyDescent="0.2">
      <c r="A134" s="59">
        <v>1</v>
      </c>
      <c r="B134" s="59"/>
      <c r="C134" s="59"/>
      <c r="D134" s="59"/>
      <c r="E134" s="59"/>
      <c r="F134" s="59"/>
      <c r="G134" s="453">
        <v>2</v>
      </c>
      <c r="H134" s="454"/>
      <c r="I134" s="454"/>
      <c r="J134" s="454"/>
      <c r="K134" s="454"/>
      <c r="L134" s="454"/>
      <c r="M134" s="454"/>
      <c r="N134" s="454"/>
      <c r="O134" s="455"/>
      <c r="P134" s="453">
        <v>3</v>
      </c>
      <c r="Q134" s="454"/>
      <c r="R134" s="455"/>
      <c r="S134" s="453">
        <v>4</v>
      </c>
      <c r="T134" s="454"/>
      <c r="U134" s="454"/>
      <c r="V134" s="455"/>
      <c r="W134" s="453">
        <v>5</v>
      </c>
      <c r="X134" s="455"/>
      <c r="Y134" s="453">
        <v>6</v>
      </c>
      <c r="Z134" s="455"/>
      <c r="AA134" s="453">
        <v>7</v>
      </c>
      <c r="AB134" s="454"/>
      <c r="AC134" s="455"/>
    </row>
    <row r="135" spans="1:29" s="6" customFormat="1" ht="12.75" customHeight="1" x14ac:dyDescent="0.2">
      <c r="A135" s="46">
        <v>1</v>
      </c>
      <c r="B135" s="457" t="s">
        <v>432</v>
      </c>
      <c r="C135" s="457"/>
      <c r="D135" s="457"/>
      <c r="E135" s="457"/>
      <c r="F135" s="457"/>
      <c r="G135" s="182" t="s">
        <v>468</v>
      </c>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4"/>
    </row>
    <row r="136" spans="1:29" s="6" customFormat="1" ht="11.25" customHeight="1" x14ac:dyDescent="0.2">
      <c r="A136" s="416">
        <f>+A135+1</f>
        <v>2</v>
      </c>
      <c r="B136" s="329" t="s">
        <v>434</v>
      </c>
      <c r="C136" s="329"/>
      <c r="D136" s="329"/>
      <c r="E136" s="329"/>
      <c r="F136" s="329"/>
      <c r="G136" s="421" t="s">
        <v>469</v>
      </c>
      <c r="H136" s="421"/>
      <c r="I136" s="421"/>
      <c r="J136" s="421"/>
      <c r="K136" s="421"/>
      <c r="L136" s="421"/>
      <c r="M136" s="421"/>
      <c r="N136" s="421"/>
      <c r="O136" s="421"/>
      <c r="P136" s="416" t="s">
        <v>470</v>
      </c>
      <c r="Q136" s="416"/>
      <c r="R136" s="416"/>
      <c r="S136" s="416">
        <v>3</v>
      </c>
      <c r="T136" s="416"/>
      <c r="U136" s="416"/>
      <c r="V136" s="416"/>
      <c r="W136" s="417"/>
      <c r="X136" s="417"/>
      <c r="Y136" s="416">
        <v>0.6</v>
      </c>
      <c r="Z136" s="416"/>
      <c r="AA136" s="416">
        <f>+W136*Y136</f>
        <v>0</v>
      </c>
      <c r="AB136" s="416"/>
      <c r="AC136" s="416"/>
    </row>
    <row r="137" spans="1:29" s="6" customFormat="1" ht="11.25" customHeight="1" x14ac:dyDescent="0.2">
      <c r="A137" s="416"/>
      <c r="B137" s="329"/>
      <c r="C137" s="329"/>
      <c r="D137" s="329"/>
      <c r="E137" s="329"/>
      <c r="F137" s="329"/>
      <c r="G137" s="421"/>
      <c r="H137" s="421"/>
      <c r="I137" s="421"/>
      <c r="J137" s="421"/>
      <c r="K137" s="421"/>
      <c r="L137" s="421"/>
      <c r="M137" s="421"/>
      <c r="N137" s="421"/>
      <c r="O137" s="421"/>
      <c r="P137" s="416"/>
      <c r="Q137" s="416"/>
      <c r="R137" s="416"/>
      <c r="S137" s="416"/>
      <c r="T137" s="416"/>
      <c r="U137" s="416"/>
      <c r="V137" s="416"/>
      <c r="W137" s="417"/>
      <c r="X137" s="417"/>
      <c r="Y137" s="416"/>
      <c r="Z137" s="416"/>
      <c r="AA137" s="416"/>
      <c r="AB137" s="416"/>
      <c r="AC137" s="416"/>
    </row>
    <row r="138" spans="1:29" s="6" customFormat="1" ht="11.25" customHeight="1" x14ac:dyDescent="0.2">
      <c r="A138" s="416"/>
      <c r="B138" s="329"/>
      <c r="C138" s="329"/>
      <c r="D138" s="329"/>
      <c r="E138" s="329"/>
      <c r="F138" s="329"/>
      <c r="G138" s="421"/>
      <c r="H138" s="421"/>
      <c r="I138" s="421"/>
      <c r="J138" s="421"/>
      <c r="K138" s="421"/>
      <c r="L138" s="421"/>
      <c r="M138" s="421"/>
      <c r="N138" s="421"/>
      <c r="O138" s="421"/>
      <c r="P138" s="416"/>
      <c r="Q138" s="416"/>
      <c r="R138" s="416"/>
      <c r="S138" s="416"/>
      <c r="T138" s="416"/>
      <c r="U138" s="416"/>
      <c r="V138" s="416"/>
      <c r="W138" s="417"/>
      <c r="X138" s="417"/>
      <c r="Y138" s="416"/>
      <c r="Z138" s="416"/>
      <c r="AA138" s="416"/>
      <c r="AB138" s="416"/>
      <c r="AC138" s="416"/>
    </row>
    <row r="139" spans="1:29" s="6" customFormat="1" ht="11.25" customHeight="1" x14ac:dyDescent="0.2">
      <c r="A139" s="416"/>
      <c r="B139" s="329"/>
      <c r="C139" s="329"/>
      <c r="D139" s="329"/>
      <c r="E139" s="329"/>
      <c r="F139" s="329"/>
      <c r="G139" s="421"/>
      <c r="H139" s="421"/>
      <c r="I139" s="421"/>
      <c r="J139" s="421"/>
      <c r="K139" s="421"/>
      <c r="L139" s="421"/>
      <c r="M139" s="421"/>
      <c r="N139" s="421"/>
      <c r="O139" s="421"/>
      <c r="P139" s="416"/>
      <c r="Q139" s="416"/>
      <c r="R139" s="416"/>
      <c r="S139" s="416"/>
      <c r="T139" s="416"/>
      <c r="U139" s="416"/>
      <c r="V139" s="416"/>
      <c r="W139" s="417"/>
      <c r="X139" s="417"/>
      <c r="Y139" s="416"/>
      <c r="Z139" s="416"/>
      <c r="AA139" s="416"/>
      <c r="AB139" s="416"/>
      <c r="AC139" s="416"/>
    </row>
    <row r="140" spans="1:29" s="6" customFormat="1" ht="11.25" customHeight="1" x14ac:dyDescent="0.2">
      <c r="A140" s="416"/>
      <c r="B140" s="329"/>
      <c r="C140" s="329"/>
      <c r="D140" s="329"/>
      <c r="E140" s="329"/>
      <c r="F140" s="329"/>
      <c r="G140" s="421"/>
      <c r="H140" s="421"/>
      <c r="I140" s="421"/>
      <c r="J140" s="421"/>
      <c r="K140" s="421"/>
      <c r="L140" s="421"/>
      <c r="M140" s="421"/>
      <c r="N140" s="421"/>
      <c r="O140" s="421"/>
      <c r="P140" s="416"/>
      <c r="Q140" s="416"/>
      <c r="R140" s="416"/>
      <c r="S140" s="416"/>
      <c r="T140" s="416"/>
      <c r="U140" s="416"/>
      <c r="V140" s="416"/>
      <c r="W140" s="417"/>
      <c r="X140" s="417"/>
      <c r="Y140" s="416"/>
      <c r="Z140" s="416"/>
      <c r="AA140" s="416"/>
      <c r="AB140" s="416"/>
      <c r="AC140" s="416"/>
    </row>
    <row r="141" spans="1:29" s="6" customFormat="1" ht="11.25" customHeight="1" x14ac:dyDescent="0.2">
      <c r="A141" s="416"/>
      <c r="B141" s="329"/>
      <c r="C141" s="329"/>
      <c r="D141" s="329"/>
      <c r="E141" s="329"/>
      <c r="F141" s="329"/>
      <c r="G141" s="421"/>
      <c r="H141" s="421"/>
      <c r="I141" s="421"/>
      <c r="J141" s="421"/>
      <c r="K141" s="421"/>
      <c r="L141" s="421"/>
      <c r="M141" s="421"/>
      <c r="N141" s="421"/>
      <c r="O141" s="421"/>
      <c r="P141" s="416"/>
      <c r="Q141" s="416"/>
      <c r="R141" s="416"/>
      <c r="S141" s="416"/>
      <c r="T141" s="416"/>
      <c r="U141" s="416"/>
      <c r="V141" s="416"/>
      <c r="W141" s="417"/>
      <c r="X141" s="417"/>
      <c r="Y141" s="416"/>
      <c r="Z141" s="416"/>
      <c r="AA141" s="416"/>
      <c r="AB141" s="416"/>
      <c r="AC141" s="416"/>
    </row>
    <row r="142" spans="1:29" s="6" customFormat="1" ht="12" customHeight="1" x14ac:dyDescent="0.2">
      <c r="A142" s="416">
        <f>+A136+1</f>
        <v>3</v>
      </c>
      <c r="B142" s="329" t="s">
        <v>460</v>
      </c>
      <c r="C142" s="329"/>
      <c r="D142" s="329"/>
      <c r="E142" s="329"/>
      <c r="F142" s="329"/>
      <c r="G142" s="421" t="s">
        <v>471</v>
      </c>
      <c r="H142" s="421"/>
      <c r="I142" s="421"/>
      <c r="J142" s="421"/>
      <c r="K142" s="421"/>
      <c r="L142" s="421"/>
      <c r="M142" s="421"/>
      <c r="N142" s="421"/>
      <c r="O142" s="421"/>
      <c r="P142" s="432" t="s">
        <v>474</v>
      </c>
      <c r="Q142" s="433"/>
      <c r="R142" s="434"/>
      <c r="S142" s="416">
        <v>3</v>
      </c>
      <c r="T142" s="416"/>
      <c r="U142" s="416"/>
      <c r="V142" s="416"/>
      <c r="W142" s="417"/>
      <c r="X142" s="417"/>
      <c r="Y142" s="416">
        <v>0.3</v>
      </c>
      <c r="Z142" s="416"/>
      <c r="AA142" s="416">
        <f>+W142*Y142</f>
        <v>0</v>
      </c>
      <c r="AB142" s="416"/>
      <c r="AC142" s="416"/>
    </row>
    <row r="143" spans="1:29" s="6" customFormat="1" ht="12" customHeight="1" x14ac:dyDescent="0.2">
      <c r="A143" s="416"/>
      <c r="B143" s="329"/>
      <c r="C143" s="329"/>
      <c r="D143" s="329"/>
      <c r="E143" s="329"/>
      <c r="F143" s="329"/>
      <c r="G143" s="421"/>
      <c r="H143" s="421"/>
      <c r="I143" s="421"/>
      <c r="J143" s="421"/>
      <c r="K143" s="421"/>
      <c r="L143" s="421"/>
      <c r="M143" s="421"/>
      <c r="N143" s="421"/>
      <c r="O143" s="421"/>
      <c r="P143" s="435"/>
      <c r="Q143" s="436"/>
      <c r="R143" s="437"/>
      <c r="S143" s="416"/>
      <c r="T143" s="416"/>
      <c r="U143" s="416"/>
      <c r="V143" s="416"/>
      <c r="W143" s="417"/>
      <c r="X143" s="417"/>
      <c r="Y143" s="416"/>
      <c r="Z143" s="416"/>
      <c r="AA143" s="416"/>
      <c r="AB143" s="416"/>
      <c r="AC143" s="416"/>
    </row>
    <row r="144" spans="1:29" s="6" customFormat="1" ht="12" customHeight="1" x14ac:dyDescent="0.2">
      <c r="A144" s="416"/>
      <c r="B144" s="329"/>
      <c r="C144" s="329"/>
      <c r="D144" s="329"/>
      <c r="E144" s="329"/>
      <c r="F144" s="329"/>
      <c r="G144" s="421"/>
      <c r="H144" s="421"/>
      <c r="I144" s="421"/>
      <c r="J144" s="421"/>
      <c r="K144" s="421"/>
      <c r="L144" s="421"/>
      <c r="M144" s="421"/>
      <c r="N144" s="421"/>
      <c r="O144" s="421"/>
      <c r="P144" s="435"/>
      <c r="Q144" s="436"/>
      <c r="R144" s="437"/>
      <c r="S144" s="416"/>
      <c r="T144" s="416"/>
      <c r="U144" s="416"/>
      <c r="V144" s="416"/>
      <c r="W144" s="417"/>
      <c r="X144" s="417"/>
      <c r="Y144" s="416"/>
      <c r="Z144" s="416"/>
      <c r="AA144" s="416"/>
      <c r="AB144" s="416"/>
      <c r="AC144" s="416"/>
    </row>
    <row r="145" spans="1:29" s="6" customFormat="1" ht="12" customHeight="1" x14ac:dyDescent="0.2">
      <c r="A145" s="416"/>
      <c r="B145" s="329"/>
      <c r="C145" s="329"/>
      <c r="D145" s="329"/>
      <c r="E145" s="329"/>
      <c r="F145" s="329"/>
      <c r="G145" s="421"/>
      <c r="H145" s="421"/>
      <c r="I145" s="421"/>
      <c r="J145" s="421"/>
      <c r="K145" s="421"/>
      <c r="L145" s="421"/>
      <c r="M145" s="421"/>
      <c r="N145" s="421"/>
      <c r="O145" s="421"/>
      <c r="P145" s="435"/>
      <c r="Q145" s="436"/>
      <c r="R145" s="437"/>
      <c r="S145" s="416"/>
      <c r="T145" s="416"/>
      <c r="U145" s="416"/>
      <c r="V145" s="416"/>
      <c r="W145" s="417"/>
      <c r="X145" s="417"/>
      <c r="Y145" s="416"/>
      <c r="Z145" s="416"/>
      <c r="AA145" s="416"/>
      <c r="AB145" s="416"/>
      <c r="AC145" s="416"/>
    </row>
    <row r="146" spans="1:29" s="6" customFormat="1" ht="12" customHeight="1" x14ac:dyDescent="0.2">
      <c r="A146" s="416"/>
      <c r="B146" s="329"/>
      <c r="C146" s="329"/>
      <c r="D146" s="329"/>
      <c r="E146" s="329"/>
      <c r="F146" s="329"/>
      <c r="G146" s="421"/>
      <c r="H146" s="421"/>
      <c r="I146" s="421"/>
      <c r="J146" s="421"/>
      <c r="K146" s="421"/>
      <c r="L146" s="421"/>
      <c r="M146" s="421"/>
      <c r="N146" s="421"/>
      <c r="O146" s="421"/>
      <c r="P146" s="435"/>
      <c r="Q146" s="436"/>
      <c r="R146" s="437"/>
      <c r="S146" s="416"/>
      <c r="T146" s="416"/>
      <c r="U146" s="416"/>
      <c r="V146" s="416"/>
      <c r="W146" s="417"/>
      <c r="X146" s="417"/>
      <c r="Y146" s="416"/>
      <c r="Z146" s="416"/>
      <c r="AA146" s="416"/>
      <c r="AB146" s="416"/>
      <c r="AC146" s="416"/>
    </row>
    <row r="147" spans="1:29" s="6" customFormat="1" ht="12.75" customHeight="1" x14ac:dyDescent="0.2">
      <c r="A147" s="416">
        <f>+A142+1</f>
        <v>4</v>
      </c>
      <c r="B147" s="416" t="s">
        <v>436</v>
      </c>
      <c r="C147" s="416"/>
      <c r="D147" s="416"/>
      <c r="E147" s="416"/>
      <c r="F147" s="416"/>
      <c r="G147" s="421" t="s">
        <v>472</v>
      </c>
      <c r="H147" s="421"/>
      <c r="I147" s="421"/>
      <c r="J147" s="421"/>
      <c r="K147" s="421"/>
      <c r="L147" s="421"/>
      <c r="M147" s="421"/>
      <c r="N147" s="421"/>
      <c r="O147" s="421"/>
      <c r="P147" s="435"/>
      <c r="Q147" s="436"/>
      <c r="R147" s="437"/>
      <c r="S147" s="416">
        <v>3</v>
      </c>
      <c r="T147" s="416"/>
      <c r="U147" s="416"/>
      <c r="V147" s="416"/>
      <c r="W147" s="417"/>
      <c r="X147" s="417"/>
      <c r="Y147" s="416">
        <v>0.3</v>
      </c>
      <c r="Z147" s="416"/>
      <c r="AA147" s="416">
        <f>+W147*Y147</f>
        <v>0</v>
      </c>
      <c r="AB147" s="416"/>
      <c r="AC147" s="416"/>
    </row>
    <row r="148" spans="1:29" s="6" customFormat="1" ht="12.75" customHeight="1" x14ac:dyDescent="0.2">
      <c r="A148" s="416"/>
      <c r="B148" s="416"/>
      <c r="C148" s="416"/>
      <c r="D148" s="416"/>
      <c r="E148" s="416"/>
      <c r="F148" s="416"/>
      <c r="G148" s="421"/>
      <c r="H148" s="421"/>
      <c r="I148" s="421"/>
      <c r="J148" s="421"/>
      <c r="K148" s="421"/>
      <c r="L148" s="421"/>
      <c r="M148" s="421"/>
      <c r="N148" s="421"/>
      <c r="O148" s="421"/>
      <c r="P148" s="435"/>
      <c r="Q148" s="436"/>
      <c r="R148" s="437"/>
      <c r="S148" s="416"/>
      <c r="T148" s="416"/>
      <c r="U148" s="416"/>
      <c r="V148" s="416"/>
      <c r="W148" s="417"/>
      <c r="X148" s="417"/>
      <c r="Y148" s="416"/>
      <c r="Z148" s="416"/>
      <c r="AA148" s="416"/>
      <c r="AB148" s="416"/>
      <c r="AC148" s="416"/>
    </row>
    <row r="149" spans="1:29" s="6" customFormat="1" ht="12.75" customHeight="1" x14ac:dyDescent="0.2">
      <c r="A149" s="416"/>
      <c r="B149" s="416"/>
      <c r="C149" s="416"/>
      <c r="D149" s="416"/>
      <c r="E149" s="416"/>
      <c r="F149" s="416"/>
      <c r="G149" s="421"/>
      <c r="H149" s="421"/>
      <c r="I149" s="421"/>
      <c r="J149" s="421"/>
      <c r="K149" s="421"/>
      <c r="L149" s="421"/>
      <c r="M149" s="421"/>
      <c r="N149" s="421"/>
      <c r="O149" s="421"/>
      <c r="P149" s="435"/>
      <c r="Q149" s="436"/>
      <c r="R149" s="437"/>
      <c r="S149" s="416"/>
      <c r="T149" s="416"/>
      <c r="U149" s="416"/>
      <c r="V149" s="416"/>
      <c r="W149" s="417"/>
      <c r="X149" s="417"/>
      <c r="Y149" s="416"/>
      <c r="Z149" s="416"/>
      <c r="AA149" s="416"/>
      <c r="AB149" s="416"/>
      <c r="AC149" s="416"/>
    </row>
    <row r="150" spans="1:29" s="6" customFormat="1" ht="12.75" customHeight="1" x14ac:dyDescent="0.2">
      <c r="A150" s="416"/>
      <c r="B150" s="416"/>
      <c r="C150" s="416"/>
      <c r="D150" s="416"/>
      <c r="E150" s="416"/>
      <c r="F150" s="416"/>
      <c r="G150" s="421"/>
      <c r="H150" s="421"/>
      <c r="I150" s="421"/>
      <c r="J150" s="421"/>
      <c r="K150" s="421"/>
      <c r="L150" s="421"/>
      <c r="M150" s="421"/>
      <c r="N150" s="421"/>
      <c r="O150" s="421"/>
      <c r="P150" s="435"/>
      <c r="Q150" s="436"/>
      <c r="R150" s="437"/>
      <c r="S150" s="416"/>
      <c r="T150" s="416"/>
      <c r="U150" s="416"/>
      <c r="V150" s="416"/>
      <c r="W150" s="417"/>
      <c r="X150" s="417"/>
      <c r="Y150" s="416"/>
      <c r="Z150" s="416"/>
      <c r="AA150" s="416"/>
      <c r="AB150" s="416"/>
      <c r="AC150" s="416"/>
    </row>
    <row r="151" spans="1:29" s="6" customFormat="1" ht="12.75" customHeight="1" x14ac:dyDescent="0.2">
      <c r="A151" s="416"/>
      <c r="B151" s="416"/>
      <c r="C151" s="416"/>
      <c r="D151" s="416"/>
      <c r="E151" s="416"/>
      <c r="F151" s="416"/>
      <c r="G151" s="421"/>
      <c r="H151" s="421"/>
      <c r="I151" s="421"/>
      <c r="J151" s="421"/>
      <c r="K151" s="421"/>
      <c r="L151" s="421"/>
      <c r="M151" s="421"/>
      <c r="N151" s="421"/>
      <c r="O151" s="421"/>
      <c r="P151" s="435"/>
      <c r="Q151" s="436"/>
      <c r="R151" s="437"/>
      <c r="S151" s="416"/>
      <c r="T151" s="416"/>
      <c r="U151" s="416"/>
      <c r="V151" s="416"/>
      <c r="W151" s="417"/>
      <c r="X151" s="417"/>
      <c r="Y151" s="416"/>
      <c r="Z151" s="416"/>
      <c r="AA151" s="416"/>
      <c r="AB151" s="416"/>
      <c r="AC151" s="416"/>
    </row>
    <row r="152" spans="1:29" s="6" customFormat="1" ht="12.75" customHeight="1" x14ac:dyDescent="0.2">
      <c r="A152" s="416"/>
      <c r="B152" s="416"/>
      <c r="C152" s="416"/>
      <c r="D152" s="416"/>
      <c r="E152" s="416"/>
      <c r="F152" s="416"/>
      <c r="G152" s="421"/>
      <c r="H152" s="421"/>
      <c r="I152" s="421"/>
      <c r="J152" s="421"/>
      <c r="K152" s="421"/>
      <c r="L152" s="421"/>
      <c r="M152" s="421"/>
      <c r="N152" s="421"/>
      <c r="O152" s="421"/>
      <c r="P152" s="435"/>
      <c r="Q152" s="436"/>
      <c r="R152" s="437"/>
      <c r="S152" s="416"/>
      <c r="T152" s="416"/>
      <c r="U152" s="416"/>
      <c r="V152" s="416"/>
      <c r="W152" s="417"/>
      <c r="X152" s="417"/>
      <c r="Y152" s="416"/>
      <c r="Z152" s="416"/>
      <c r="AA152" s="416"/>
      <c r="AB152" s="416"/>
      <c r="AC152" s="416"/>
    </row>
    <row r="153" spans="1:29" s="6" customFormat="1" ht="12.75" customHeight="1" x14ac:dyDescent="0.2">
      <c r="A153" s="416">
        <f>+A147+1</f>
        <v>5</v>
      </c>
      <c r="B153" s="329" t="s">
        <v>437</v>
      </c>
      <c r="C153" s="329"/>
      <c r="D153" s="329"/>
      <c r="E153" s="329"/>
      <c r="F153" s="329"/>
      <c r="G153" s="421" t="s">
        <v>473</v>
      </c>
      <c r="H153" s="421"/>
      <c r="I153" s="421"/>
      <c r="J153" s="421"/>
      <c r="K153" s="421"/>
      <c r="L153" s="421"/>
      <c r="M153" s="421"/>
      <c r="N153" s="421"/>
      <c r="O153" s="421"/>
      <c r="P153" s="435"/>
      <c r="Q153" s="436"/>
      <c r="R153" s="437"/>
      <c r="S153" s="416">
        <v>3</v>
      </c>
      <c r="T153" s="416"/>
      <c r="U153" s="416"/>
      <c r="V153" s="416"/>
      <c r="W153" s="417"/>
      <c r="X153" s="417"/>
      <c r="Y153" s="416">
        <v>0.4</v>
      </c>
      <c r="Z153" s="416"/>
      <c r="AA153" s="416">
        <f>+W153*Y153</f>
        <v>0</v>
      </c>
      <c r="AB153" s="416"/>
      <c r="AC153" s="416"/>
    </row>
    <row r="154" spans="1:29" s="6" customFormat="1" ht="12.75" customHeight="1" x14ac:dyDescent="0.2">
      <c r="A154" s="416"/>
      <c r="B154" s="329"/>
      <c r="C154" s="329"/>
      <c r="D154" s="329"/>
      <c r="E154" s="329"/>
      <c r="F154" s="329"/>
      <c r="G154" s="421"/>
      <c r="H154" s="421"/>
      <c r="I154" s="421"/>
      <c r="J154" s="421"/>
      <c r="K154" s="421"/>
      <c r="L154" s="421"/>
      <c r="M154" s="421"/>
      <c r="N154" s="421"/>
      <c r="O154" s="421"/>
      <c r="P154" s="435"/>
      <c r="Q154" s="436"/>
      <c r="R154" s="437"/>
      <c r="S154" s="416"/>
      <c r="T154" s="416"/>
      <c r="U154" s="416"/>
      <c r="V154" s="416"/>
      <c r="W154" s="417"/>
      <c r="X154" s="417"/>
      <c r="Y154" s="416"/>
      <c r="Z154" s="416"/>
      <c r="AA154" s="416"/>
      <c r="AB154" s="416"/>
      <c r="AC154" s="416"/>
    </row>
    <row r="155" spans="1:29" s="6" customFormat="1" ht="12.75" customHeight="1" x14ac:dyDescent="0.2">
      <c r="A155" s="416"/>
      <c r="B155" s="329"/>
      <c r="C155" s="329"/>
      <c r="D155" s="329"/>
      <c r="E155" s="329"/>
      <c r="F155" s="329"/>
      <c r="G155" s="421"/>
      <c r="H155" s="421"/>
      <c r="I155" s="421"/>
      <c r="J155" s="421"/>
      <c r="K155" s="421"/>
      <c r="L155" s="421"/>
      <c r="M155" s="421"/>
      <c r="N155" s="421"/>
      <c r="O155" s="421"/>
      <c r="P155" s="435"/>
      <c r="Q155" s="436"/>
      <c r="R155" s="437"/>
      <c r="S155" s="416"/>
      <c r="T155" s="416"/>
      <c r="U155" s="416"/>
      <c r="V155" s="416"/>
      <c r="W155" s="417"/>
      <c r="X155" s="417"/>
      <c r="Y155" s="416"/>
      <c r="Z155" s="416"/>
      <c r="AA155" s="416"/>
      <c r="AB155" s="416"/>
      <c r="AC155" s="416"/>
    </row>
    <row r="156" spans="1:29" s="6" customFormat="1" ht="12.75" customHeight="1" x14ac:dyDescent="0.2">
      <c r="A156" s="416"/>
      <c r="B156" s="329"/>
      <c r="C156" s="329"/>
      <c r="D156" s="329"/>
      <c r="E156" s="329"/>
      <c r="F156" s="329"/>
      <c r="G156" s="421"/>
      <c r="H156" s="421"/>
      <c r="I156" s="421"/>
      <c r="J156" s="421"/>
      <c r="K156" s="421"/>
      <c r="L156" s="421"/>
      <c r="M156" s="421"/>
      <c r="N156" s="421"/>
      <c r="O156" s="421"/>
      <c r="P156" s="438"/>
      <c r="Q156" s="439"/>
      <c r="R156" s="440"/>
      <c r="S156" s="416"/>
      <c r="T156" s="416"/>
      <c r="U156" s="416"/>
      <c r="V156" s="416"/>
      <c r="W156" s="417"/>
      <c r="X156" s="417"/>
      <c r="Y156" s="416"/>
      <c r="Z156" s="416"/>
      <c r="AA156" s="416"/>
      <c r="AB156" s="416"/>
      <c r="AC156" s="416"/>
    </row>
    <row r="157" spans="1:29" s="6" customFormat="1" ht="11.25" customHeight="1" x14ac:dyDescent="0.2">
      <c r="A157" s="416">
        <f>+A153+1</f>
        <v>6</v>
      </c>
      <c r="B157" s="416" t="s">
        <v>438</v>
      </c>
      <c r="C157" s="416"/>
      <c r="D157" s="416"/>
      <c r="E157" s="416"/>
      <c r="F157" s="416"/>
      <c r="G157" s="421" t="s">
        <v>475</v>
      </c>
      <c r="H157" s="421"/>
      <c r="I157" s="421"/>
      <c r="J157" s="421"/>
      <c r="K157" s="421"/>
      <c r="L157" s="421"/>
      <c r="M157" s="421"/>
      <c r="N157" s="421"/>
      <c r="O157" s="421"/>
      <c r="P157" s="416" t="s">
        <v>476</v>
      </c>
      <c r="Q157" s="416"/>
      <c r="R157" s="416"/>
      <c r="S157" s="416">
        <v>3</v>
      </c>
      <c r="T157" s="416"/>
      <c r="U157" s="416"/>
      <c r="V157" s="416"/>
      <c r="W157" s="417"/>
      <c r="X157" s="417"/>
      <c r="Y157" s="416">
        <v>0.4</v>
      </c>
      <c r="Z157" s="416"/>
      <c r="AA157" s="416">
        <f>+W157*Y157</f>
        <v>0</v>
      </c>
      <c r="AB157" s="416"/>
      <c r="AC157" s="416"/>
    </row>
    <row r="158" spans="1:29" s="6" customFormat="1" ht="11.25" customHeight="1" x14ac:dyDescent="0.2">
      <c r="A158" s="416"/>
      <c r="B158" s="416"/>
      <c r="C158" s="416"/>
      <c r="D158" s="416"/>
      <c r="E158" s="416"/>
      <c r="F158" s="416"/>
      <c r="G158" s="421"/>
      <c r="H158" s="421"/>
      <c r="I158" s="421"/>
      <c r="J158" s="421"/>
      <c r="K158" s="421"/>
      <c r="L158" s="421"/>
      <c r="M158" s="421"/>
      <c r="N158" s="421"/>
      <c r="O158" s="421"/>
      <c r="P158" s="416"/>
      <c r="Q158" s="416"/>
      <c r="R158" s="416"/>
      <c r="S158" s="416"/>
      <c r="T158" s="416"/>
      <c r="U158" s="416"/>
      <c r="V158" s="416"/>
      <c r="W158" s="417"/>
      <c r="X158" s="417"/>
      <c r="Y158" s="416"/>
      <c r="Z158" s="416"/>
      <c r="AA158" s="416"/>
      <c r="AB158" s="416"/>
      <c r="AC158" s="416"/>
    </row>
    <row r="159" spans="1:29" s="6" customFormat="1" ht="11.25" customHeight="1" x14ac:dyDescent="0.2">
      <c r="A159" s="416"/>
      <c r="B159" s="416"/>
      <c r="C159" s="416"/>
      <c r="D159" s="416"/>
      <c r="E159" s="416"/>
      <c r="F159" s="416"/>
      <c r="G159" s="421"/>
      <c r="H159" s="421"/>
      <c r="I159" s="421"/>
      <c r="J159" s="421"/>
      <c r="K159" s="421"/>
      <c r="L159" s="421"/>
      <c r="M159" s="421"/>
      <c r="N159" s="421"/>
      <c r="O159" s="421"/>
      <c r="P159" s="416"/>
      <c r="Q159" s="416"/>
      <c r="R159" s="416"/>
      <c r="S159" s="416"/>
      <c r="T159" s="416"/>
      <c r="U159" s="416"/>
      <c r="V159" s="416"/>
      <c r="W159" s="417"/>
      <c r="X159" s="417"/>
      <c r="Y159" s="416"/>
      <c r="Z159" s="416"/>
      <c r="AA159" s="416"/>
      <c r="AB159" s="416"/>
      <c r="AC159" s="416"/>
    </row>
    <row r="160" spans="1:29" s="6" customFormat="1" ht="11.25" customHeight="1" x14ac:dyDescent="0.2">
      <c r="A160" s="416"/>
      <c r="B160" s="416"/>
      <c r="C160" s="416"/>
      <c r="D160" s="416"/>
      <c r="E160" s="416"/>
      <c r="F160" s="416"/>
      <c r="G160" s="421"/>
      <c r="H160" s="421"/>
      <c r="I160" s="421"/>
      <c r="J160" s="421"/>
      <c r="K160" s="421"/>
      <c r="L160" s="421"/>
      <c r="M160" s="421"/>
      <c r="N160" s="421"/>
      <c r="O160" s="421"/>
      <c r="P160" s="416"/>
      <c r="Q160" s="416"/>
      <c r="R160" s="416"/>
      <c r="S160" s="416"/>
      <c r="T160" s="416"/>
      <c r="U160" s="416"/>
      <c r="V160" s="416"/>
      <c r="W160" s="417"/>
      <c r="X160" s="417"/>
      <c r="Y160" s="416"/>
      <c r="Z160" s="416"/>
      <c r="AA160" s="416"/>
      <c r="AB160" s="416"/>
      <c r="AC160" s="416"/>
    </row>
    <row r="161" spans="1:29" s="6" customFormat="1" ht="11.25" customHeight="1" x14ac:dyDescent="0.2">
      <c r="A161" s="416"/>
      <c r="B161" s="416"/>
      <c r="C161" s="416"/>
      <c r="D161" s="416"/>
      <c r="E161" s="416"/>
      <c r="F161" s="416"/>
      <c r="G161" s="421"/>
      <c r="H161" s="421"/>
      <c r="I161" s="421"/>
      <c r="J161" s="421"/>
      <c r="K161" s="421"/>
      <c r="L161" s="421"/>
      <c r="M161" s="421"/>
      <c r="N161" s="421"/>
      <c r="O161" s="421"/>
      <c r="P161" s="416"/>
      <c r="Q161" s="416"/>
      <c r="R161" s="416"/>
      <c r="S161" s="416"/>
      <c r="T161" s="416"/>
      <c r="U161" s="416"/>
      <c r="V161" s="416"/>
      <c r="W161" s="417"/>
      <c r="X161" s="417"/>
      <c r="Y161" s="416"/>
      <c r="Z161" s="416"/>
      <c r="AA161" s="416"/>
      <c r="AB161" s="416"/>
      <c r="AC161" s="416"/>
    </row>
    <row r="162" spans="1:29" s="6" customFormat="1" ht="11.25" customHeight="1" x14ac:dyDescent="0.2">
      <c r="A162" s="416"/>
      <c r="B162" s="416"/>
      <c r="C162" s="416"/>
      <c r="D162" s="416"/>
      <c r="E162" s="416"/>
      <c r="F162" s="416"/>
      <c r="G162" s="421"/>
      <c r="H162" s="421"/>
      <c r="I162" s="421"/>
      <c r="J162" s="421"/>
      <c r="K162" s="421"/>
      <c r="L162" s="421"/>
      <c r="M162" s="421"/>
      <c r="N162" s="421"/>
      <c r="O162" s="421"/>
      <c r="P162" s="416"/>
      <c r="Q162" s="416"/>
      <c r="R162" s="416"/>
      <c r="S162" s="416"/>
      <c r="T162" s="416"/>
      <c r="U162" s="416"/>
      <c r="V162" s="416"/>
      <c r="W162" s="417"/>
      <c r="X162" s="417"/>
      <c r="Y162" s="416"/>
      <c r="Z162" s="416"/>
      <c r="AA162" s="416"/>
      <c r="AB162" s="416"/>
      <c r="AC162" s="416"/>
    </row>
    <row r="163" spans="1:29" s="6" customFormat="1" ht="12.75" customHeight="1" x14ac:dyDescent="0.2">
      <c r="A163" s="416">
        <f>+A157+1</f>
        <v>7</v>
      </c>
      <c r="B163" s="329" t="s">
        <v>461</v>
      </c>
      <c r="C163" s="329"/>
      <c r="D163" s="329"/>
      <c r="E163" s="329"/>
      <c r="F163" s="329"/>
      <c r="G163" s="249" t="s">
        <v>466</v>
      </c>
      <c r="H163" s="249"/>
      <c r="I163" s="249"/>
      <c r="J163" s="249"/>
      <c r="K163" s="249"/>
      <c r="L163" s="451" t="s">
        <v>480</v>
      </c>
      <c r="M163" s="451"/>
      <c r="N163" s="451" t="s">
        <v>481</v>
      </c>
      <c r="O163" s="451"/>
      <c r="P163" s="329" t="s">
        <v>477</v>
      </c>
      <c r="Q163" s="329"/>
      <c r="R163" s="329"/>
      <c r="S163" s="416">
        <v>9</v>
      </c>
      <c r="T163" s="416"/>
      <c r="U163" s="416"/>
      <c r="V163" s="416"/>
      <c r="W163" s="416">
        <f>SUM(W165:X176)/6</f>
        <v>0</v>
      </c>
      <c r="X163" s="416"/>
      <c r="Y163" s="416">
        <v>3</v>
      </c>
      <c r="Z163" s="416"/>
      <c r="AA163" s="416">
        <f>+W163*Y163</f>
        <v>0</v>
      </c>
      <c r="AB163" s="416"/>
      <c r="AC163" s="416"/>
    </row>
    <row r="164" spans="1:29" s="6" customFormat="1" ht="12.75" customHeight="1" x14ac:dyDescent="0.2">
      <c r="A164" s="416"/>
      <c r="B164" s="329"/>
      <c r="C164" s="329"/>
      <c r="D164" s="329"/>
      <c r="E164" s="329"/>
      <c r="F164" s="329"/>
      <c r="G164" s="249"/>
      <c r="H164" s="249"/>
      <c r="I164" s="249"/>
      <c r="J164" s="249"/>
      <c r="K164" s="249"/>
      <c r="L164" s="451"/>
      <c r="M164" s="451"/>
      <c r="N164" s="451"/>
      <c r="O164" s="451"/>
      <c r="P164" s="329"/>
      <c r="Q164" s="329"/>
      <c r="R164" s="329"/>
      <c r="S164" s="416"/>
      <c r="T164" s="416"/>
      <c r="U164" s="416"/>
      <c r="V164" s="416"/>
      <c r="W164" s="416"/>
      <c r="X164" s="416"/>
      <c r="Y164" s="416"/>
      <c r="Z164" s="416"/>
      <c r="AA164" s="416"/>
      <c r="AB164" s="416"/>
      <c r="AC164" s="416"/>
    </row>
    <row r="165" spans="1:29" s="6" customFormat="1" ht="12.75" customHeight="1" x14ac:dyDescent="0.2">
      <c r="A165" s="416">
        <f>+A163+0.1</f>
        <v>7.1</v>
      </c>
      <c r="B165" s="449" t="s">
        <v>478</v>
      </c>
      <c r="C165" s="449"/>
      <c r="D165" s="449"/>
      <c r="E165" s="449"/>
      <c r="F165" s="449"/>
      <c r="G165" s="450" t="s">
        <v>479</v>
      </c>
      <c r="H165" s="450"/>
      <c r="I165" s="450"/>
      <c r="J165" s="450"/>
      <c r="K165" s="450"/>
      <c r="L165" s="451" t="s">
        <v>483</v>
      </c>
      <c r="M165" s="249"/>
      <c r="N165" s="228"/>
      <c r="O165" s="228"/>
      <c r="P165" s="329"/>
      <c r="Q165" s="329"/>
      <c r="R165" s="329"/>
      <c r="S165" s="447">
        <v>3</v>
      </c>
      <c r="T165" s="447"/>
      <c r="U165" s="447"/>
      <c r="V165" s="447"/>
      <c r="W165" s="448"/>
      <c r="X165" s="448"/>
      <c r="Y165" s="447">
        <v>0.5</v>
      </c>
      <c r="Z165" s="447"/>
      <c r="AA165" s="447">
        <f t="shared" ref="AA165" si="0">+W165*Y165</f>
        <v>0</v>
      </c>
      <c r="AB165" s="447"/>
      <c r="AC165" s="447"/>
    </row>
    <row r="166" spans="1:29" s="6" customFormat="1" ht="12.75" customHeight="1" x14ac:dyDescent="0.2">
      <c r="A166" s="416"/>
      <c r="B166" s="449"/>
      <c r="C166" s="449"/>
      <c r="D166" s="449"/>
      <c r="E166" s="449"/>
      <c r="F166" s="449"/>
      <c r="G166" s="452" t="s">
        <v>482</v>
      </c>
      <c r="H166" s="452"/>
      <c r="I166" s="452"/>
      <c r="J166" s="452"/>
      <c r="K166" s="452"/>
      <c r="L166" s="249"/>
      <c r="M166" s="249"/>
      <c r="N166" s="228"/>
      <c r="O166" s="228"/>
      <c r="P166" s="329"/>
      <c r="Q166" s="329"/>
      <c r="R166" s="329"/>
      <c r="S166" s="447"/>
      <c r="T166" s="447"/>
      <c r="U166" s="447"/>
      <c r="V166" s="447"/>
      <c r="W166" s="448"/>
      <c r="X166" s="448"/>
      <c r="Y166" s="447"/>
      <c r="Z166" s="447"/>
      <c r="AA166" s="447"/>
      <c r="AB166" s="447"/>
      <c r="AC166" s="447"/>
    </row>
    <row r="167" spans="1:29" s="6" customFormat="1" ht="12.75" customHeight="1" x14ac:dyDescent="0.2">
      <c r="A167" s="416">
        <f>+A165+0.1</f>
        <v>7.1999999999999993</v>
      </c>
      <c r="B167" s="449" t="s">
        <v>484</v>
      </c>
      <c r="C167" s="449"/>
      <c r="D167" s="449"/>
      <c r="E167" s="449"/>
      <c r="F167" s="449"/>
      <c r="G167" s="450" t="s">
        <v>485</v>
      </c>
      <c r="H167" s="450"/>
      <c r="I167" s="450"/>
      <c r="J167" s="450"/>
      <c r="K167" s="450"/>
      <c r="L167" s="249" t="s">
        <v>487</v>
      </c>
      <c r="M167" s="249"/>
      <c r="N167" s="249"/>
      <c r="O167" s="249"/>
      <c r="P167" s="329"/>
      <c r="Q167" s="329"/>
      <c r="R167" s="329"/>
      <c r="S167" s="447">
        <v>3</v>
      </c>
      <c r="T167" s="447"/>
      <c r="U167" s="447"/>
      <c r="V167" s="447"/>
      <c r="W167" s="448"/>
      <c r="X167" s="448"/>
      <c r="Y167" s="447">
        <v>0.5</v>
      </c>
      <c r="Z167" s="447"/>
      <c r="AA167" s="447">
        <f t="shared" ref="AA167" si="1">+W167*Y167</f>
        <v>0</v>
      </c>
      <c r="AB167" s="447"/>
      <c r="AC167" s="447"/>
    </row>
    <row r="168" spans="1:29" s="6" customFormat="1" ht="12.75" customHeight="1" x14ac:dyDescent="0.2">
      <c r="A168" s="416"/>
      <c r="B168" s="449"/>
      <c r="C168" s="449"/>
      <c r="D168" s="449"/>
      <c r="E168" s="449"/>
      <c r="F168" s="449"/>
      <c r="G168" s="452" t="s">
        <v>486</v>
      </c>
      <c r="H168" s="452"/>
      <c r="I168" s="452"/>
      <c r="J168" s="452"/>
      <c r="K168" s="452"/>
      <c r="L168" s="249"/>
      <c r="M168" s="249"/>
      <c r="N168" s="249"/>
      <c r="O168" s="249"/>
      <c r="P168" s="329"/>
      <c r="Q168" s="329"/>
      <c r="R168" s="329"/>
      <c r="S168" s="447"/>
      <c r="T168" s="447"/>
      <c r="U168" s="447"/>
      <c r="V168" s="447"/>
      <c r="W168" s="448"/>
      <c r="X168" s="448"/>
      <c r="Y168" s="447"/>
      <c r="Z168" s="447"/>
      <c r="AA168" s="447"/>
      <c r="AB168" s="447"/>
      <c r="AC168" s="447"/>
    </row>
    <row r="169" spans="1:29" s="6" customFormat="1" ht="12.75" customHeight="1" x14ac:dyDescent="0.2">
      <c r="A169" s="416">
        <f>+A167+0.1</f>
        <v>7.2999999999999989</v>
      </c>
      <c r="B169" s="449" t="s">
        <v>488</v>
      </c>
      <c r="C169" s="449"/>
      <c r="D169" s="449"/>
      <c r="E169" s="449"/>
      <c r="F169" s="449"/>
      <c r="G169" s="450" t="s">
        <v>489</v>
      </c>
      <c r="H169" s="450"/>
      <c r="I169" s="450"/>
      <c r="J169" s="450"/>
      <c r="K169" s="450"/>
      <c r="L169" s="249" t="s">
        <v>491</v>
      </c>
      <c r="M169" s="249"/>
      <c r="N169" s="249"/>
      <c r="O169" s="249"/>
      <c r="P169" s="329"/>
      <c r="Q169" s="329"/>
      <c r="R169" s="329"/>
      <c r="S169" s="447">
        <v>3</v>
      </c>
      <c r="T169" s="447"/>
      <c r="U169" s="447"/>
      <c r="V169" s="447"/>
      <c r="W169" s="448"/>
      <c r="X169" s="448"/>
      <c r="Y169" s="447">
        <v>0.5</v>
      </c>
      <c r="Z169" s="447"/>
      <c r="AA169" s="447">
        <f t="shared" ref="AA169" si="2">+W169*Y169</f>
        <v>0</v>
      </c>
      <c r="AB169" s="447"/>
      <c r="AC169" s="447"/>
    </row>
    <row r="170" spans="1:29" s="6" customFormat="1" ht="12.75" customHeight="1" x14ac:dyDescent="0.2">
      <c r="A170" s="416"/>
      <c r="B170" s="449"/>
      <c r="C170" s="449"/>
      <c r="D170" s="449"/>
      <c r="E170" s="449"/>
      <c r="F170" s="449"/>
      <c r="G170" s="452" t="s">
        <v>490</v>
      </c>
      <c r="H170" s="452"/>
      <c r="I170" s="452"/>
      <c r="J170" s="452"/>
      <c r="K170" s="452"/>
      <c r="L170" s="249"/>
      <c r="M170" s="249"/>
      <c r="N170" s="249"/>
      <c r="O170" s="249"/>
      <c r="P170" s="329"/>
      <c r="Q170" s="329"/>
      <c r="R170" s="329"/>
      <c r="S170" s="447"/>
      <c r="T170" s="447"/>
      <c r="U170" s="447"/>
      <c r="V170" s="447"/>
      <c r="W170" s="448"/>
      <c r="X170" s="448"/>
      <c r="Y170" s="447"/>
      <c r="Z170" s="447"/>
      <c r="AA170" s="447"/>
      <c r="AB170" s="447"/>
      <c r="AC170" s="447"/>
    </row>
    <row r="171" spans="1:29" s="6" customFormat="1" ht="12.75" customHeight="1" x14ac:dyDescent="0.2">
      <c r="A171" s="416">
        <f>+A169+0.1</f>
        <v>7.3999999999999986</v>
      </c>
      <c r="B171" s="449" t="s">
        <v>495</v>
      </c>
      <c r="C171" s="449"/>
      <c r="D171" s="449"/>
      <c r="E171" s="449"/>
      <c r="F171" s="449"/>
      <c r="G171" s="450" t="s">
        <v>496</v>
      </c>
      <c r="H171" s="450"/>
      <c r="I171" s="450"/>
      <c r="J171" s="450"/>
      <c r="K171" s="450"/>
      <c r="L171" s="451" t="s">
        <v>498</v>
      </c>
      <c r="M171" s="451"/>
      <c r="N171" s="249"/>
      <c r="O171" s="249"/>
      <c r="P171" s="329"/>
      <c r="Q171" s="329"/>
      <c r="R171" s="329"/>
      <c r="S171" s="447">
        <v>3</v>
      </c>
      <c r="T171" s="447"/>
      <c r="U171" s="447"/>
      <c r="V171" s="447"/>
      <c r="W171" s="448"/>
      <c r="X171" s="448"/>
      <c r="Y171" s="447">
        <v>0.5</v>
      </c>
      <c r="Z171" s="447"/>
      <c r="AA171" s="447">
        <f t="shared" ref="AA171" si="3">+W171*Y171</f>
        <v>0</v>
      </c>
      <c r="AB171" s="447"/>
      <c r="AC171" s="447"/>
    </row>
    <row r="172" spans="1:29" s="6" customFormat="1" ht="12.75" customHeight="1" x14ac:dyDescent="0.2">
      <c r="A172" s="416"/>
      <c r="B172" s="449"/>
      <c r="C172" s="449"/>
      <c r="D172" s="449"/>
      <c r="E172" s="449"/>
      <c r="F172" s="449"/>
      <c r="G172" s="452" t="s">
        <v>497</v>
      </c>
      <c r="H172" s="452"/>
      <c r="I172" s="452"/>
      <c r="J172" s="452"/>
      <c r="K172" s="452"/>
      <c r="L172" s="451"/>
      <c r="M172" s="451"/>
      <c r="N172" s="249"/>
      <c r="O172" s="249"/>
      <c r="P172" s="329"/>
      <c r="Q172" s="329"/>
      <c r="R172" s="329"/>
      <c r="S172" s="447"/>
      <c r="T172" s="447"/>
      <c r="U172" s="447"/>
      <c r="V172" s="447"/>
      <c r="W172" s="448"/>
      <c r="X172" s="448"/>
      <c r="Y172" s="447"/>
      <c r="Z172" s="447"/>
      <c r="AA172" s="447"/>
      <c r="AB172" s="447"/>
      <c r="AC172" s="447"/>
    </row>
    <row r="173" spans="1:29" s="6" customFormat="1" ht="12.75" customHeight="1" x14ac:dyDescent="0.2">
      <c r="A173" s="416">
        <f>+A171+0.1</f>
        <v>7.4999999999999982</v>
      </c>
      <c r="B173" s="449" t="s">
        <v>492</v>
      </c>
      <c r="C173" s="449"/>
      <c r="D173" s="449"/>
      <c r="E173" s="449"/>
      <c r="F173" s="449"/>
      <c r="G173" s="450" t="s">
        <v>493</v>
      </c>
      <c r="H173" s="450"/>
      <c r="I173" s="450"/>
      <c r="J173" s="450"/>
      <c r="K173" s="450"/>
      <c r="L173" s="451" t="s">
        <v>494</v>
      </c>
      <c r="M173" s="451"/>
      <c r="N173" s="249"/>
      <c r="O173" s="249"/>
      <c r="P173" s="329"/>
      <c r="Q173" s="329"/>
      <c r="R173" s="329"/>
      <c r="S173" s="447">
        <v>3</v>
      </c>
      <c r="T173" s="447"/>
      <c r="U173" s="447"/>
      <c r="V173" s="447"/>
      <c r="W173" s="448"/>
      <c r="X173" s="448"/>
      <c r="Y173" s="447">
        <v>0.5</v>
      </c>
      <c r="Z173" s="447"/>
      <c r="AA173" s="447">
        <f t="shared" ref="AA173" si="4">+W173*Y173</f>
        <v>0</v>
      </c>
      <c r="AB173" s="447"/>
      <c r="AC173" s="447"/>
    </row>
    <row r="174" spans="1:29" s="6" customFormat="1" ht="12.75" customHeight="1" x14ac:dyDescent="0.2">
      <c r="A174" s="416"/>
      <c r="B174" s="449"/>
      <c r="C174" s="449"/>
      <c r="D174" s="449"/>
      <c r="E174" s="449"/>
      <c r="F174" s="449"/>
      <c r="G174" s="452">
        <v>12</v>
      </c>
      <c r="H174" s="452"/>
      <c r="I174" s="452"/>
      <c r="J174" s="452"/>
      <c r="K174" s="452"/>
      <c r="L174" s="451"/>
      <c r="M174" s="451"/>
      <c r="N174" s="249"/>
      <c r="O174" s="249"/>
      <c r="P174" s="329"/>
      <c r="Q174" s="329"/>
      <c r="R174" s="329"/>
      <c r="S174" s="447"/>
      <c r="T174" s="447"/>
      <c r="U174" s="447"/>
      <c r="V174" s="447"/>
      <c r="W174" s="448"/>
      <c r="X174" s="448"/>
      <c r="Y174" s="447"/>
      <c r="Z174" s="447"/>
      <c r="AA174" s="447"/>
      <c r="AB174" s="447"/>
      <c r="AC174" s="447"/>
    </row>
    <row r="175" spans="1:29" s="6" customFormat="1" ht="12.75" customHeight="1" x14ac:dyDescent="0.2">
      <c r="A175" s="416">
        <f>+A173+0.1</f>
        <v>7.5999999999999979</v>
      </c>
      <c r="B175" s="449" t="s">
        <v>499</v>
      </c>
      <c r="C175" s="449"/>
      <c r="D175" s="449"/>
      <c r="E175" s="449"/>
      <c r="F175" s="449"/>
      <c r="G175" s="450" t="s">
        <v>500</v>
      </c>
      <c r="H175" s="450"/>
      <c r="I175" s="450"/>
      <c r="J175" s="450"/>
      <c r="K175" s="450"/>
      <c r="L175" s="451"/>
      <c r="M175" s="451"/>
      <c r="N175" s="249"/>
      <c r="O175" s="249"/>
      <c r="P175" s="329"/>
      <c r="Q175" s="329"/>
      <c r="R175" s="329"/>
      <c r="S175" s="447">
        <v>3</v>
      </c>
      <c r="T175" s="447"/>
      <c r="U175" s="447"/>
      <c r="V175" s="447"/>
      <c r="W175" s="448"/>
      <c r="X175" s="448"/>
      <c r="Y175" s="447">
        <v>0.5</v>
      </c>
      <c r="Z175" s="447"/>
      <c r="AA175" s="447">
        <f t="shared" ref="AA175" si="5">+W175*Y175</f>
        <v>0</v>
      </c>
      <c r="AB175" s="447"/>
      <c r="AC175" s="447"/>
    </row>
    <row r="176" spans="1:29" s="6" customFormat="1" ht="12.75" customHeight="1" x14ac:dyDescent="0.2">
      <c r="A176" s="416"/>
      <c r="B176" s="449"/>
      <c r="C176" s="449"/>
      <c r="D176" s="449"/>
      <c r="E176" s="449"/>
      <c r="F176" s="449"/>
      <c r="G176" s="452" t="s">
        <v>501</v>
      </c>
      <c r="H176" s="452"/>
      <c r="I176" s="452"/>
      <c r="J176" s="452"/>
      <c r="K176" s="452"/>
      <c r="L176" s="451"/>
      <c r="M176" s="451"/>
      <c r="N176" s="249"/>
      <c r="O176" s="249"/>
      <c r="P176" s="329"/>
      <c r="Q176" s="329"/>
      <c r="R176" s="329"/>
      <c r="S176" s="447"/>
      <c r="T176" s="447"/>
      <c r="U176" s="447"/>
      <c r="V176" s="447"/>
      <c r="W176" s="448"/>
      <c r="X176" s="448"/>
      <c r="Y176" s="447"/>
      <c r="Z176" s="447"/>
      <c r="AA176" s="447"/>
      <c r="AB176" s="447"/>
      <c r="AC176" s="447"/>
    </row>
    <row r="177" spans="1:29" s="6" customFormat="1" ht="12" customHeight="1" x14ac:dyDescent="0.2">
      <c r="A177" s="416">
        <f>+A163+1</f>
        <v>8</v>
      </c>
      <c r="B177" s="329" t="s">
        <v>440</v>
      </c>
      <c r="C177" s="329"/>
      <c r="D177" s="329"/>
      <c r="E177" s="329"/>
      <c r="F177" s="329"/>
      <c r="G177" s="422" t="s">
        <v>502</v>
      </c>
      <c r="H177" s="422"/>
      <c r="I177" s="422"/>
      <c r="J177" s="422"/>
      <c r="K177" s="422"/>
      <c r="L177" s="422"/>
      <c r="M177" s="422"/>
      <c r="N177" s="422"/>
      <c r="O177" s="422"/>
      <c r="P177" s="329" t="s">
        <v>503</v>
      </c>
      <c r="Q177" s="416"/>
      <c r="R177" s="416"/>
      <c r="S177" s="416">
        <v>3</v>
      </c>
      <c r="T177" s="416"/>
      <c r="U177" s="416"/>
      <c r="V177" s="416"/>
      <c r="W177" s="417"/>
      <c r="X177" s="417"/>
      <c r="Y177" s="416">
        <v>2</v>
      </c>
      <c r="Z177" s="416"/>
      <c r="AA177" s="416">
        <f>+Y177*W177</f>
        <v>0</v>
      </c>
      <c r="AB177" s="416"/>
      <c r="AC177" s="416"/>
    </row>
    <row r="178" spans="1:29" s="6" customFormat="1" ht="12" customHeight="1" x14ac:dyDescent="0.2">
      <c r="A178" s="416"/>
      <c r="B178" s="329"/>
      <c r="C178" s="329"/>
      <c r="D178" s="329"/>
      <c r="E178" s="329"/>
      <c r="F178" s="329"/>
      <c r="G178" s="422"/>
      <c r="H178" s="422"/>
      <c r="I178" s="422"/>
      <c r="J178" s="422"/>
      <c r="K178" s="422"/>
      <c r="L178" s="422"/>
      <c r="M178" s="422"/>
      <c r="N178" s="422"/>
      <c r="O178" s="422"/>
      <c r="P178" s="416"/>
      <c r="Q178" s="416"/>
      <c r="R178" s="416"/>
      <c r="S178" s="416"/>
      <c r="T178" s="416"/>
      <c r="U178" s="416"/>
      <c r="V178" s="416"/>
      <c r="W178" s="417"/>
      <c r="X178" s="417"/>
      <c r="Y178" s="416"/>
      <c r="Z178" s="416"/>
      <c r="AA178" s="416"/>
      <c r="AB178" s="416"/>
      <c r="AC178" s="416"/>
    </row>
    <row r="179" spans="1:29" s="6" customFormat="1" ht="12" customHeight="1" x14ac:dyDescent="0.2">
      <c r="A179" s="416"/>
      <c r="B179" s="329"/>
      <c r="C179" s="329"/>
      <c r="D179" s="329"/>
      <c r="E179" s="329"/>
      <c r="F179" s="329"/>
      <c r="G179" s="422"/>
      <c r="H179" s="422"/>
      <c r="I179" s="422"/>
      <c r="J179" s="422"/>
      <c r="K179" s="422"/>
      <c r="L179" s="422"/>
      <c r="M179" s="422"/>
      <c r="N179" s="422"/>
      <c r="O179" s="422"/>
      <c r="P179" s="416"/>
      <c r="Q179" s="416"/>
      <c r="R179" s="416"/>
      <c r="S179" s="416"/>
      <c r="T179" s="416"/>
      <c r="U179" s="416"/>
      <c r="V179" s="416"/>
      <c r="W179" s="417"/>
      <c r="X179" s="417"/>
      <c r="Y179" s="416"/>
      <c r="Z179" s="416"/>
      <c r="AA179" s="416"/>
      <c r="AB179" s="416"/>
      <c r="AC179" s="416"/>
    </row>
    <row r="180" spans="1:29" s="6" customFormat="1" ht="12" customHeight="1" x14ac:dyDescent="0.2">
      <c r="A180" s="416"/>
      <c r="B180" s="329"/>
      <c r="C180" s="329"/>
      <c r="D180" s="329"/>
      <c r="E180" s="329"/>
      <c r="F180" s="329"/>
      <c r="G180" s="422"/>
      <c r="H180" s="422"/>
      <c r="I180" s="422"/>
      <c r="J180" s="422"/>
      <c r="K180" s="422"/>
      <c r="L180" s="422"/>
      <c r="M180" s="422"/>
      <c r="N180" s="422"/>
      <c r="O180" s="422"/>
      <c r="P180" s="416"/>
      <c r="Q180" s="416"/>
      <c r="R180" s="416"/>
      <c r="S180" s="416"/>
      <c r="T180" s="416"/>
      <c r="U180" s="416"/>
      <c r="V180" s="416"/>
      <c r="W180" s="417"/>
      <c r="X180" s="417"/>
      <c r="Y180" s="416"/>
      <c r="Z180" s="416"/>
      <c r="AA180" s="416"/>
      <c r="AB180" s="416"/>
      <c r="AC180" s="416"/>
    </row>
    <row r="181" spans="1:29" s="6" customFormat="1" ht="12" customHeight="1" x14ac:dyDescent="0.2">
      <c r="A181" s="416"/>
      <c r="B181" s="329"/>
      <c r="C181" s="329"/>
      <c r="D181" s="329"/>
      <c r="E181" s="329"/>
      <c r="F181" s="329"/>
      <c r="G181" s="422"/>
      <c r="H181" s="422"/>
      <c r="I181" s="422"/>
      <c r="J181" s="422"/>
      <c r="K181" s="422"/>
      <c r="L181" s="422"/>
      <c r="M181" s="422"/>
      <c r="N181" s="422"/>
      <c r="O181" s="422"/>
      <c r="P181" s="416"/>
      <c r="Q181" s="416"/>
      <c r="R181" s="416"/>
      <c r="S181" s="416"/>
      <c r="T181" s="416"/>
      <c r="U181" s="416"/>
      <c r="V181" s="416"/>
      <c r="W181" s="417"/>
      <c r="X181" s="417"/>
      <c r="Y181" s="416"/>
      <c r="Z181" s="416"/>
      <c r="AA181" s="416"/>
      <c r="AB181" s="416"/>
      <c r="AC181" s="416"/>
    </row>
    <row r="182" spans="1:29" s="6" customFormat="1" ht="11.25" customHeight="1" x14ac:dyDescent="0.2">
      <c r="A182" s="59">
        <f>+A177+1</f>
        <v>9</v>
      </c>
      <c r="B182" s="329" t="s">
        <v>441</v>
      </c>
      <c r="C182" s="329"/>
      <c r="D182" s="329"/>
      <c r="E182" s="329"/>
      <c r="F182" s="329"/>
      <c r="G182" s="421" t="s">
        <v>504</v>
      </c>
      <c r="H182" s="421"/>
      <c r="I182" s="421"/>
      <c r="J182" s="421"/>
      <c r="K182" s="421"/>
      <c r="L182" s="421"/>
      <c r="M182" s="421"/>
      <c r="N182" s="421"/>
      <c r="O182" s="421"/>
      <c r="P182" s="423" t="s">
        <v>505</v>
      </c>
      <c r="Q182" s="424"/>
      <c r="R182" s="425"/>
      <c r="S182" s="432">
        <v>3</v>
      </c>
      <c r="T182" s="433"/>
      <c r="U182" s="433"/>
      <c r="V182" s="434"/>
      <c r="W182" s="441"/>
      <c r="X182" s="442"/>
      <c r="Y182" s="432">
        <v>1.5</v>
      </c>
      <c r="Z182" s="434"/>
      <c r="AA182" s="432">
        <f>+W182*Y182</f>
        <v>0</v>
      </c>
      <c r="AB182" s="433"/>
      <c r="AC182" s="434"/>
    </row>
    <row r="183" spans="1:29" s="6" customFormat="1" ht="11.25" customHeight="1" x14ac:dyDescent="0.2">
      <c r="A183" s="59"/>
      <c r="B183" s="329"/>
      <c r="C183" s="329"/>
      <c r="D183" s="329"/>
      <c r="E183" s="329"/>
      <c r="F183" s="329"/>
      <c r="G183" s="421"/>
      <c r="H183" s="421"/>
      <c r="I183" s="421"/>
      <c r="J183" s="421"/>
      <c r="K183" s="421"/>
      <c r="L183" s="421"/>
      <c r="M183" s="421"/>
      <c r="N183" s="421"/>
      <c r="O183" s="421"/>
      <c r="P183" s="426"/>
      <c r="Q183" s="427"/>
      <c r="R183" s="428"/>
      <c r="S183" s="435"/>
      <c r="T183" s="436"/>
      <c r="U183" s="436"/>
      <c r="V183" s="437"/>
      <c r="W183" s="443"/>
      <c r="X183" s="444"/>
      <c r="Y183" s="435"/>
      <c r="Z183" s="437"/>
      <c r="AA183" s="435"/>
      <c r="AB183" s="436"/>
      <c r="AC183" s="437"/>
    </row>
    <row r="184" spans="1:29" s="6" customFormat="1" ht="11.25" customHeight="1" x14ac:dyDescent="0.2">
      <c r="A184" s="59"/>
      <c r="B184" s="329"/>
      <c r="C184" s="329"/>
      <c r="D184" s="329"/>
      <c r="E184" s="329"/>
      <c r="F184" s="329"/>
      <c r="G184" s="421"/>
      <c r="H184" s="421"/>
      <c r="I184" s="421"/>
      <c r="J184" s="421"/>
      <c r="K184" s="421"/>
      <c r="L184" s="421"/>
      <c r="M184" s="421"/>
      <c r="N184" s="421"/>
      <c r="O184" s="421"/>
      <c r="P184" s="426"/>
      <c r="Q184" s="427"/>
      <c r="R184" s="428"/>
      <c r="S184" s="435"/>
      <c r="T184" s="436"/>
      <c r="U184" s="436"/>
      <c r="V184" s="437"/>
      <c r="W184" s="443"/>
      <c r="X184" s="444"/>
      <c r="Y184" s="435"/>
      <c r="Z184" s="437"/>
      <c r="AA184" s="435"/>
      <c r="AB184" s="436"/>
      <c r="AC184" s="437"/>
    </row>
    <row r="185" spans="1:29" s="6" customFormat="1" ht="11.25" customHeight="1" x14ac:dyDescent="0.2">
      <c r="A185" s="59"/>
      <c r="B185" s="329"/>
      <c r="C185" s="329"/>
      <c r="D185" s="329"/>
      <c r="E185" s="329"/>
      <c r="F185" s="329"/>
      <c r="G185" s="421"/>
      <c r="H185" s="421"/>
      <c r="I185" s="421"/>
      <c r="J185" s="421"/>
      <c r="K185" s="421"/>
      <c r="L185" s="421"/>
      <c r="M185" s="421"/>
      <c r="N185" s="421"/>
      <c r="O185" s="421"/>
      <c r="P185" s="429"/>
      <c r="Q185" s="430"/>
      <c r="R185" s="431"/>
      <c r="S185" s="438"/>
      <c r="T185" s="439"/>
      <c r="U185" s="439"/>
      <c r="V185" s="440"/>
      <c r="W185" s="445"/>
      <c r="X185" s="446"/>
      <c r="Y185" s="438"/>
      <c r="Z185" s="440"/>
      <c r="AA185" s="438"/>
      <c r="AB185" s="439"/>
      <c r="AC185" s="440"/>
    </row>
    <row r="186" spans="1:29" s="6" customFormat="1" ht="12.75" customHeight="1" x14ac:dyDescent="0.2">
      <c r="A186" s="416">
        <f>+A182+1</f>
        <v>10</v>
      </c>
      <c r="B186" s="329" t="s">
        <v>442</v>
      </c>
      <c r="C186" s="329"/>
      <c r="D186" s="329"/>
      <c r="E186" s="329"/>
      <c r="F186" s="329"/>
      <c r="G186" s="420"/>
      <c r="H186" s="420"/>
      <c r="I186" s="420"/>
      <c r="J186" s="420"/>
      <c r="K186" s="420"/>
      <c r="L186" s="418">
        <f>I53</f>
        <v>0</v>
      </c>
      <c r="M186" s="418"/>
      <c r="N186" s="418"/>
      <c r="O186" s="418"/>
      <c r="P186" s="329" t="s">
        <v>507</v>
      </c>
      <c r="Q186" s="329"/>
      <c r="R186" s="329"/>
      <c r="S186" s="416">
        <v>3</v>
      </c>
      <c r="T186" s="416"/>
      <c r="U186" s="416"/>
      <c r="V186" s="416"/>
      <c r="W186" s="417"/>
      <c r="X186" s="417"/>
      <c r="Y186" s="416">
        <v>1</v>
      </c>
      <c r="Z186" s="416"/>
      <c r="AA186" s="416">
        <f>+Y186*W186</f>
        <v>0</v>
      </c>
      <c r="AB186" s="416"/>
      <c r="AC186" s="416"/>
    </row>
    <row r="187" spans="1:29" s="6" customFormat="1" ht="12.75" customHeight="1" x14ac:dyDescent="0.2">
      <c r="A187" s="416"/>
      <c r="B187" s="329"/>
      <c r="C187" s="329"/>
      <c r="D187" s="329"/>
      <c r="E187" s="329"/>
      <c r="F187" s="329"/>
      <c r="G187" s="420"/>
      <c r="H187" s="420"/>
      <c r="I187" s="420"/>
      <c r="J187" s="420"/>
      <c r="K187" s="420"/>
      <c r="L187" s="418"/>
      <c r="M187" s="418"/>
      <c r="N187" s="418"/>
      <c r="O187" s="418"/>
      <c r="P187" s="329"/>
      <c r="Q187" s="329"/>
      <c r="R187" s="329"/>
      <c r="S187" s="416"/>
      <c r="T187" s="416"/>
      <c r="U187" s="416"/>
      <c r="V187" s="416"/>
      <c r="W187" s="417"/>
      <c r="X187" s="417"/>
      <c r="Y187" s="416"/>
      <c r="Z187" s="416"/>
      <c r="AA187" s="416"/>
      <c r="AB187" s="416"/>
      <c r="AC187" s="416"/>
    </row>
    <row r="188" spans="1:29" s="6" customFormat="1" ht="12.75" customHeight="1" x14ac:dyDescent="0.2">
      <c r="A188" s="416">
        <f>+A186+1</f>
        <v>11</v>
      </c>
      <c r="B188" s="329" t="s">
        <v>506</v>
      </c>
      <c r="C188" s="329"/>
      <c r="D188" s="329"/>
      <c r="E188" s="329"/>
      <c r="F188" s="329"/>
      <c r="G188" s="420"/>
      <c r="H188" s="420"/>
      <c r="I188" s="420"/>
      <c r="J188" s="420"/>
      <c r="K188" s="420"/>
      <c r="L188" s="419">
        <f>+I55</f>
        <v>0</v>
      </c>
      <c r="M188" s="418"/>
      <c r="N188" s="418"/>
      <c r="O188" s="418"/>
      <c r="P188" s="329"/>
      <c r="Q188" s="329"/>
      <c r="R188" s="329"/>
      <c r="S188" s="416">
        <v>3</v>
      </c>
      <c r="T188" s="416"/>
      <c r="U188" s="416"/>
      <c r="V188" s="416"/>
      <c r="W188" s="417"/>
      <c r="X188" s="417"/>
      <c r="Y188" s="416">
        <v>0.5</v>
      </c>
      <c r="Z188" s="416"/>
      <c r="AA188" s="416">
        <f>+Y188*W188</f>
        <v>0</v>
      </c>
      <c r="AB188" s="416"/>
      <c r="AC188" s="416"/>
    </row>
    <row r="189" spans="1:29" s="6" customFormat="1" ht="12.75" customHeight="1" x14ac:dyDescent="0.2">
      <c r="A189" s="416"/>
      <c r="B189" s="329"/>
      <c r="C189" s="329"/>
      <c r="D189" s="329"/>
      <c r="E189" s="329"/>
      <c r="F189" s="329"/>
      <c r="G189" s="420"/>
      <c r="H189" s="420"/>
      <c r="I189" s="420"/>
      <c r="J189" s="420"/>
      <c r="K189" s="420"/>
      <c r="L189" s="418"/>
      <c r="M189" s="418"/>
      <c r="N189" s="418"/>
      <c r="O189" s="418"/>
      <c r="P189" s="329"/>
      <c r="Q189" s="329"/>
      <c r="R189" s="329"/>
      <c r="S189" s="416"/>
      <c r="T189" s="416"/>
      <c r="U189" s="416"/>
      <c r="V189" s="416"/>
      <c r="W189" s="417"/>
      <c r="X189" s="417"/>
      <c r="Y189" s="416"/>
      <c r="Z189" s="416"/>
      <c r="AA189" s="416"/>
      <c r="AB189" s="416"/>
      <c r="AC189" s="416"/>
    </row>
    <row r="190" spans="1:29" s="6" customFormat="1" ht="12.75" customHeight="1" x14ac:dyDescent="0.2">
      <c r="A190" s="157" t="s">
        <v>508</v>
      </c>
      <c r="B190" s="157"/>
      <c r="C190" s="157"/>
      <c r="D190" s="157"/>
      <c r="E190" s="157"/>
      <c r="F190" s="157"/>
      <c r="G190" s="157"/>
      <c r="H190" s="157"/>
      <c r="I190" s="157"/>
      <c r="J190" s="157"/>
      <c r="K190" s="157"/>
      <c r="L190" s="157"/>
      <c r="M190" s="157"/>
      <c r="N190" s="157"/>
      <c r="O190" s="157"/>
      <c r="P190" s="157"/>
      <c r="Q190" s="157"/>
      <c r="R190" s="157"/>
      <c r="S190" s="157">
        <v>30</v>
      </c>
      <c r="T190" s="157"/>
      <c r="U190" s="157"/>
      <c r="V190" s="157"/>
      <c r="W190" s="415"/>
      <c r="X190" s="415"/>
      <c r="Y190" s="415"/>
      <c r="Z190" s="415"/>
      <c r="AA190" s="157">
        <f>SUM(AA165:AC189,AA136:AC162)</f>
        <v>0</v>
      </c>
      <c r="AB190" s="157"/>
      <c r="AC190" s="157"/>
    </row>
    <row r="191" spans="1:29" s="6" customFormat="1" ht="12.75" customHeight="1" x14ac:dyDescent="0.2"/>
    <row r="192" spans="1:29"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row r="1467" s="6" customFormat="1" ht="12.75" customHeight="1" x14ac:dyDescent="0.2"/>
    <row r="1468" s="6" customFormat="1" ht="12.75" customHeight="1" x14ac:dyDescent="0.2"/>
    <row r="1469" s="6" customFormat="1" ht="12.75" customHeight="1" x14ac:dyDescent="0.2"/>
    <row r="1470" s="6" customFormat="1" ht="12.75" customHeight="1" x14ac:dyDescent="0.2"/>
    <row r="1471" s="6" customFormat="1" ht="12.75" customHeight="1" x14ac:dyDescent="0.2"/>
    <row r="1472" s="6" customFormat="1" ht="12.75" customHeight="1" x14ac:dyDescent="0.2"/>
    <row r="1473" s="6" customFormat="1" ht="12.75" customHeight="1" x14ac:dyDescent="0.2"/>
    <row r="1474" s="6" customFormat="1" ht="12.75" customHeight="1" x14ac:dyDescent="0.2"/>
    <row r="1475" s="6" customFormat="1" ht="12.75" customHeight="1" x14ac:dyDescent="0.2"/>
    <row r="1476" s="6" customFormat="1" ht="12.75" customHeight="1" x14ac:dyDescent="0.2"/>
    <row r="1477" s="6" customFormat="1" ht="12.75" customHeight="1" x14ac:dyDescent="0.2"/>
    <row r="1478" s="6" customFormat="1" ht="12.75" customHeight="1" x14ac:dyDescent="0.2"/>
    <row r="1479" s="6" customFormat="1" ht="12.75" customHeight="1" x14ac:dyDescent="0.2"/>
    <row r="1480" s="6" customFormat="1" ht="12.75" customHeight="1" x14ac:dyDescent="0.2"/>
    <row r="1481" s="6" customFormat="1" ht="12.75" customHeight="1" x14ac:dyDescent="0.2"/>
    <row r="1482" s="6" customFormat="1" ht="12.75" customHeight="1" x14ac:dyDescent="0.2"/>
    <row r="1483" s="6" customFormat="1" ht="12.75" customHeight="1" x14ac:dyDescent="0.2"/>
    <row r="1484" s="6" customFormat="1" ht="12.75" customHeight="1" x14ac:dyDescent="0.2"/>
    <row r="1485" s="6" customFormat="1" ht="12.75" customHeight="1" x14ac:dyDescent="0.2"/>
    <row r="1486" s="6" customFormat="1" ht="12.75" customHeight="1" x14ac:dyDescent="0.2"/>
    <row r="1487" s="6" customFormat="1" ht="12.75" customHeight="1" x14ac:dyDescent="0.2"/>
    <row r="1488" s="6" customFormat="1" ht="12.75" customHeight="1" x14ac:dyDescent="0.2"/>
  </sheetData>
  <mergeCells count="253">
    <mergeCell ref="B88:E88"/>
    <mergeCell ref="B89:E89"/>
    <mergeCell ref="B90:E90"/>
    <mergeCell ref="F88:N88"/>
    <mergeCell ref="F89:N89"/>
    <mergeCell ref="F90:N90"/>
    <mergeCell ref="A83:F83"/>
    <mergeCell ref="G83:Q83"/>
    <mergeCell ref="A74:F75"/>
    <mergeCell ref="G74:Q75"/>
    <mergeCell ref="A85:F86"/>
    <mergeCell ref="G85:Q86"/>
    <mergeCell ref="A77:F77"/>
    <mergeCell ref="G77:Q77"/>
    <mergeCell ref="A79:F79"/>
    <mergeCell ref="G79:Q79"/>
    <mergeCell ref="A81:F81"/>
    <mergeCell ref="G81:Q81"/>
    <mergeCell ref="B70:N70"/>
    <mergeCell ref="A68:O69"/>
    <mergeCell ref="A72:F72"/>
    <mergeCell ref="G72:Q72"/>
    <mergeCell ref="B61:D61"/>
    <mergeCell ref="E61:AC61"/>
    <mergeCell ref="B62:D62"/>
    <mergeCell ref="E62:AC62"/>
    <mergeCell ref="A64:A66"/>
    <mergeCell ref="B64:F66"/>
    <mergeCell ref="G64:AC66"/>
    <mergeCell ref="B60:D60"/>
    <mergeCell ref="E60:AC60"/>
    <mergeCell ref="A49:A51"/>
    <mergeCell ref="B49:F51"/>
    <mergeCell ref="G49:Z51"/>
    <mergeCell ref="AA49:AC51"/>
    <mergeCell ref="B53:H53"/>
    <mergeCell ref="I53:N53"/>
    <mergeCell ref="AA53:AC53"/>
    <mergeCell ref="AA55:AC55"/>
    <mergeCell ref="B55:H55"/>
    <mergeCell ref="I55:N55"/>
    <mergeCell ref="B57:H57"/>
    <mergeCell ref="B59:D59"/>
    <mergeCell ref="E59:AC59"/>
    <mergeCell ref="A37:A39"/>
    <mergeCell ref="B37:F39"/>
    <mergeCell ref="G37:Z39"/>
    <mergeCell ref="AA37:AC39"/>
    <mergeCell ref="A41:A43"/>
    <mergeCell ref="B41:F43"/>
    <mergeCell ref="G41:Z43"/>
    <mergeCell ref="AA41:AC43"/>
    <mergeCell ref="A45:A47"/>
    <mergeCell ref="B45:F47"/>
    <mergeCell ref="G45:Z47"/>
    <mergeCell ref="AA45:AC47"/>
    <mergeCell ref="A25:A27"/>
    <mergeCell ref="B25:F27"/>
    <mergeCell ref="G25:Z27"/>
    <mergeCell ref="AA25:AC27"/>
    <mergeCell ref="A29:A31"/>
    <mergeCell ref="B29:F31"/>
    <mergeCell ref="G29:Z31"/>
    <mergeCell ref="AA29:AC31"/>
    <mergeCell ref="A33:A35"/>
    <mergeCell ref="B33:F35"/>
    <mergeCell ref="G33:Z35"/>
    <mergeCell ref="AA33:AC35"/>
    <mergeCell ref="Z3:AC3"/>
    <mergeCell ref="X4:AC4"/>
    <mergeCell ref="A8:F9"/>
    <mergeCell ref="G8:W9"/>
    <mergeCell ref="A21:A23"/>
    <mergeCell ref="B21:F23"/>
    <mergeCell ref="G21:Z23"/>
    <mergeCell ref="AA21:AC23"/>
    <mergeCell ref="Z15:AC15"/>
    <mergeCell ref="B17:F19"/>
    <mergeCell ref="G17:Z19"/>
    <mergeCell ref="AA17:AC19"/>
    <mergeCell ref="A17:A19"/>
    <mergeCell ref="AA13:AC13"/>
    <mergeCell ref="F1:X1"/>
    <mergeCell ref="A4:F4"/>
    <mergeCell ref="G4:M4"/>
    <mergeCell ref="A6:F6"/>
    <mergeCell ref="G6:M6"/>
    <mergeCell ref="A11:F11"/>
    <mergeCell ref="G11:W11"/>
    <mergeCell ref="A13:F13"/>
    <mergeCell ref="G13:M13"/>
    <mergeCell ref="AA134:AC134"/>
    <mergeCell ref="AA132:AC133"/>
    <mergeCell ref="S132:V133"/>
    <mergeCell ref="P132:R133"/>
    <mergeCell ref="G132:O133"/>
    <mergeCell ref="A163:A164"/>
    <mergeCell ref="B163:F164"/>
    <mergeCell ref="A134:F134"/>
    <mergeCell ref="Y134:Z134"/>
    <mergeCell ref="W134:X134"/>
    <mergeCell ref="W132:X133"/>
    <mergeCell ref="Y132:Z133"/>
    <mergeCell ref="A132:F133"/>
    <mergeCell ref="G134:O134"/>
    <mergeCell ref="P134:R134"/>
    <mergeCell ref="S134:V134"/>
    <mergeCell ref="G135:AC135"/>
    <mergeCell ref="A157:A162"/>
    <mergeCell ref="B157:F162"/>
    <mergeCell ref="B135:F135"/>
    <mergeCell ref="A136:A141"/>
    <mergeCell ref="B136:F141"/>
    <mergeCell ref="A142:A146"/>
    <mergeCell ref="B142:F146"/>
    <mergeCell ref="G136:O141"/>
    <mergeCell ref="P136:R141"/>
    <mergeCell ref="S136:V141"/>
    <mergeCell ref="W136:X141"/>
    <mergeCell ref="Y136:Z141"/>
    <mergeCell ref="AA136:AC141"/>
    <mergeCell ref="G142:O146"/>
    <mergeCell ref="S142:V146"/>
    <mergeCell ref="W142:X146"/>
    <mergeCell ref="A153:A156"/>
    <mergeCell ref="B153:F156"/>
    <mergeCell ref="S153:V156"/>
    <mergeCell ref="W153:X156"/>
    <mergeCell ref="Y142:Z146"/>
    <mergeCell ref="AA142:AC146"/>
    <mergeCell ref="G147:O152"/>
    <mergeCell ref="A147:A152"/>
    <mergeCell ref="B147:F152"/>
    <mergeCell ref="S147:V152"/>
    <mergeCell ref="W147:X152"/>
    <mergeCell ref="Y147:Z152"/>
    <mergeCell ref="AA147:AC152"/>
    <mergeCell ref="Y153:Z156"/>
    <mergeCell ref="AA153:AC156"/>
    <mergeCell ref="P142:R156"/>
    <mergeCell ref="G157:O162"/>
    <mergeCell ref="P157:R162"/>
    <mergeCell ref="S157:V162"/>
    <mergeCell ref="W157:X162"/>
    <mergeCell ref="Y157:Z162"/>
    <mergeCell ref="AA157:AC162"/>
    <mergeCell ref="G153:O156"/>
    <mergeCell ref="S163:V164"/>
    <mergeCell ref="W163:X164"/>
    <mergeCell ref="Y163:Z164"/>
    <mergeCell ref="AA163:AC164"/>
    <mergeCell ref="G163:K164"/>
    <mergeCell ref="L163:M164"/>
    <mergeCell ref="N163:O164"/>
    <mergeCell ref="A169:A170"/>
    <mergeCell ref="B169:F170"/>
    <mergeCell ref="G169:K169"/>
    <mergeCell ref="L169:M170"/>
    <mergeCell ref="N169:O170"/>
    <mergeCell ref="G170:K170"/>
    <mergeCell ref="S165:V166"/>
    <mergeCell ref="W165:X166"/>
    <mergeCell ref="Y165:Z166"/>
    <mergeCell ref="S167:V168"/>
    <mergeCell ref="W167:X168"/>
    <mergeCell ref="Y167:Z168"/>
    <mergeCell ref="A165:A166"/>
    <mergeCell ref="B167:F168"/>
    <mergeCell ref="A167:A168"/>
    <mergeCell ref="G167:K167"/>
    <mergeCell ref="G168:K168"/>
    <mergeCell ref="B165:F166"/>
    <mergeCell ref="G165:K165"/>
    <mergeCell ref="G166:K166"/>
    <mergeCell ref="L165:M166"/>
    <mergeCell ref="N165:O166"/>
    <mergeCell ref="L167:M168"/>
    <mergeCell ref="N167:O168"/>
    <mergeCell ref="A171:A172"/>
    <mergeCell ref="B171:F172"/>
    <mergeCell ref="G171:K171"/>
    <mergeCell ref="L171:M172"/>
    <mergeCell ref="N171:O172"/>
    <mergeCell ref="G172:K172"/>
    <mergeCell ref="S171:V172"/>
    <mergeCell ref="W171:X172"/>
    <mergeCell ref="Y171:Z172"/>
    <mergeCell ref="A175:A176"/>
    <mergeCell ref="B175:F176"/>
    <mergeCell ref="G175:K175"/>
    <mergeCell ref="L175:M176"/>
    <mergeCell ref="N175:O176"/>
    <mergeCell ref="G176:K176"/>
    <mergeCell ref="S173:V174"/>
    <mergeCell ref="W173:X174"/>
    <mergeCell ref="Y173:Z174"/>
    <mergeCell ref="A173:A174"/>
    <mergeCell ref="B173:F174"/>
    <mergeCell ref="G173:K173"/>
    <mergeCell ref="L173:M174"/>
    <mergeCell ref="N173:O174"/>
    <mergeCell ref="G174:K174"/>
    <mergeCell ref="S175:V176"/>
    <mergeCell ref="W175:X176"/>
    <mergeCell ref="Y175:Z176"/>
    <mergeCell ref="Y182:Z185"/>
    <mergeCell ref="AA175:AC176"/>
    <mergeCell ref="P163:R176"/>
    <mergeCell ref="AA173:AC174"/>
    <mergeCell ref="AA171:AC172"/>
    <mergeCell ref="S169:V170"/>
    <mergeCell ref="W169:X170"/>
    <mergeCell ref="Y169:Z170"/>
    <mergeCell ref="AA169:AC170"/>
    <mergeCell ref="AA165:AC166"/>
    <mergeCell ref="AA167:AC168"/>
    <mergeCell ref="AA182:AC185"/>
    <mergeCell ref="P177:R181"/>
    <mergeCell ref="S177:V181"/>
    <mergeCell ref="W177:X181"/>
    <mergeCell ref="Y177:Z181"/>
    <mergeCell ref="AA177:AC181"/>
    <mergeCell ref="A177:A181"/>
    <mergeCell ref="B177:F181"/>
    <mergeCell ref="G182:O185"/>
    <mergeCell ref="B182:F185"/>
    <mergeCell ref="A182:A185"/>
    <mergeCell ref="G177:O181"/>
    <mergeCell ref="P182:R185"/>
    <mergeCell ref="S182:V185"/>
    <mergeCell ref="W182:X185"/>
    <mergeCell ref="AA190:AC190"/>
    <mergeCell ref="P186:R189"/>
    <mergeCell ref="A190:R190"/>
    <mergeCell ref="S190:V190"/>
    <mergeCell ref="W190:X190"/>
    <mergeCell ref="Y190:Z190"/>
    <mergeCell ref="S186:V187"/>
    <mergeCell ref="W186:X187"/>
    <mergeCell ref="Y186:Z187"/>
    <mergeCell ref="AA186:AC187"/>
    <mergeCell ref="S188:V189"/>
    <mergeCell ref="W188:X189"/>
    <mergeCell ref="Y188:Z189"/>
    <mergeCell ref="AA188:AC189"/>
    <mergeCell ref="A186:A187"/>
    <mergeCell ref="B186:F187"/>
    <mergeCell ref="A188:A189"/>
    <mergeCell ref="B188:F189"/>
    <mergeCell ref="L186:O187"/>
    <mergeCell ref="L188:O189"/>
    <mergeCell ref="G186:K187"/>
    <mergeCell ref="G188:K189"/>
  </mergeCells>
  <pageMargins left="0.70866141732283472" right="0.59055118110236227" top="0.94488188976377963" bottom="0.9055118110236221" header="0.19685039370078741" footer="0.19685039370078741"/>
  <pageSetup paperSize="9" orientation="portrait" r:id="rId1"/>
  <headerFooter>
    <oddHeader>&amp;L&amp;G&amp;CFormularz F09-T-P10
Karta oceny merytorycznej&amp;RWydanie: 2
Obowiązuje od: 01.10.2023</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AC1481"/>
  <sheetViews>
    <sheetView view="pageLayout" zoomScale="160" zoomScaleNormal="100" zoomScalePageLayoutView="160" workbookViewId="0">
      <selection activeCell="K1" sqref="K1:S2"/>
    </sheetView>
  </sheetViews>
  <sheetFormatPr defaultColWidth="3" defaultRowHeight="15" x14ac:dyDescent="0.25"/>
  <sheetData>
    <row r="1" spans="1:27" s="6" customFormat="1" ht="10.5" customHeight="1" x14ac:dyDescent="0.2">
      <c r="K1" s="495" t="s">
        <v>509</v>
      </c>
      <c r="L1" s="495"/>
      <c r="M1" s="495"/>
      <c r="N1" s="495"/>
      <c r="O1" s="495"/>
      <c r="P1" s="495"/>
      <c r="Q1" s="495"/>
      <c r="R1" s="495"/>
      <c r="S1" s="495"/>
    </row>
    <row r="2" spans="1:27" s="6" customFormat="1" ht="10.5" customHeight="1" x14ac:dyDescent="0.2">
      <c r="K2" s="495"/>
      <c r="L2" s="495"/>
      <c r="M2" s="495"/>
      <c r="N2" s="495"/>
      <c r="O2" s="495"/>
      <c r="P2" s="495"/>
      <c r="Q2" s="495"/>
      <c r="R2" s="495"/>
      <c r="S2" s="495"/>
    </row>
    <row r="3" spans="1:27" s="6" customFormat="1" ht="12.75" customHeight="1" x14ac:dyDescent="0.2">
      <c r="K3" s="496" t="s">
        <v>510</v>
      </c>
      <c r="L3" s="496"/>
      <c r="M3" s="496"/>
      <c r="N3" s="496"/>
      <c r="O3" s="496"/>
      <c r="P3" s="496"/>
      <c r="Q3" s="496"/>
      <c r="R3" s="496"/>
      <c r="S3" s="496"/>
    </row>
    <row r="4" spans="1:27" ht="4.5" customHeight="1" x14ac:dyDescent="0.25"/>
    <row r="5" spans="1:27" s="6" customFormat="1" ht="12.75" customHeight="1" x14ac:dyDescent="0.2">
      <c r="H5" s="56" t="s">
        <v>511</v>
      </c>
      <c r="I5" s="56"/>
      <c r="J5" s="56"/>
      <c r="K5" s="56"/>
      <c r="L5" s="56"/>
      <c r="M5" s="56"/>
      <c r="N5" s="56"/>
      <c r="O5" s="56"/>
      <c r="P5" s="56"/>
      <c r="Q5" s="56"/>
      <c r="R5" s="56"/>
      <c r="S5" s="56"/>
      <c r="T5" s="56"/>
      <c r="U5" s="56"/>
      <c r="V5" s="56"/>
      <c r="W5" s="56"/>
    </row>
    <row r="6" spans="1:27" ht="4.5" customHeight="1" x14ac:dyDescent="0.25"/>
    <row r="7" spans="1:27" s="6" customFormat="1" ht="12.75" customHeight="1" x14ac:dyDescent="0.2">
      <c r="D7" s="56" t="s">
        <v>512</v>
      </c>
      <c r="E7" s="56"/>
      <c r="F7" s="56"/>
      <c r="G7" s="56"/>
      <c r="H7" s="56"/>
      <c r="I7" s="56"/>
      <c r="J7" s="56"/>
      <c r="K7" s="56"/>
      <c r="L7" s="56"/>
      <c r="M7" s="56"/>
      <c r="N7" s="56"/>
      <c r="O7" s="56"/>
      <c r="P7" s="56"/>
      <c r="Q7" s="56"/>
      <c r="R7" s="56"/>
      <c r="S7" s="56"/>
      <c r="T7" s="56"/>
      <c r="U7" s="56"/>
      <c r="V7" s="56"/>
      <c r="W7" s="56"/>
      <c r="X7" s="56"/>
      <c r="Y7" s="56"/>
      <c r="Z7" s="56"/>
    </row>
    <row r="8" spans="1:27" ht="4.5" customHeight="1" x14ac:dyDescent="0.25"/>
    <row r="9" spans="1:27" s="6" customFormat="1" ht="12.75" customHeight="1" x14ac:dyDescent="0.2">
      <c r="C9" s="56" t="s">
        <v>513</v>
      </c>
      <c r="D9" s="56"/>
      <c r="E9" s="56"/>
      <c r="F9" s="56"/>
      <c r="G9" s="56"/>
      <c r="H9" s="56"/>
      <c r="I9" s="56"/>
      <c r="J9" s="56"/>
      <c r="K9" s="56"/>
      <c r="L9" s="56"/>
      <c r="M9" s="56"/>
    </row>
    <row r="10" spans="1:27" ht="4.5" customHeight="1" x14ac:dyDescent="0.25"/>
    <row r="11" spans="1:27" s="6" customFormat="1" ht="12.75" customHeight="1" x14ac:dyDescent="0.2">
      <c r="A11" s="5">
        <v>1</v>
      </c>
      <c r="B11" s="133" t="s">
        <v>514</v>
      </c>
      <c r="C11" s="133"/>
      <c r="D11" s="133"/>
      <c r="E11" s="133"/>
      <c r="F11" s="133"/>
      <c r="G11" s="133"/>
      <c r="H11" s="133"/>
      <c r="I11" s="133"/>
      <c r="J11" s="133"/>
      <c r="K11" s="133"/>
      <c r="L11" s="133"/>
      <c r="M11" s="133"/>
      <c r="N11" s="133"/>
      <c r="O11" s="133"/>
      <c r="P11" s="133"/>
      <c r="Q11" s="133"/>
      <c r="R11" s="133"/>
      <c r="S11" s="133"/>
      <c r="T11" s="133"/>
      <c r="U11" s="133"/>
    </row>
    <row r="12" spans="1:27" s="6" customFormat="1" ht="12.75" customHeight="1" x14ac:dyDescent="0.2">
      <c r="A12" s="50"/>
      <c r="B12" s="6" t="s">
        <v>540</v>
      </c>
      <c r="C12" s="51"/>
      <c r="D12" s="51"/>
      <c r="E12" s="51"/>
      <c r="F12" s="51"/>
      <c r="G12" s="51"/>
      <c r="H12" s="51"/>
      <c r="I12" s="51"/>
      <c r="J12" s="51"/>
      <c r="K12" s="51"/>
      <c r="L12" s="51"/>
      <c r="M12" s="51"/>
      <c r="N12" s="51"/>
      <c r="O12" s="51"/>
      <c r="P12" s="51"/>
      <c r="Q12" s="51"/>
      <c r="R12" s="51"/>
      <c r="S12" s="51"/>
      <c r="T12" s="51"/>
      <c r="U12" s="51"/>
    </row>
    <row r="13" spans="1:27" s="6" customFormat="1" ht="12.75" customHeight="1" x14ac:dyDescent="0.2">
      <c r="A13" s="50"/>
      <c r="B13" s="52" t="s">
        <v>541</v>
      </c>
      <c r="C13" s="51"/>
      <c r="D13" s="51"/>
      <c r="E13" s="51"/>
      <c r="F13" s="51"/>
      <c r="G13" s="51"/>
      <c r="H13" s="51"/>
      <c r="I13" s="51"/>
      <c r="J13" s="51"/>
      <c r="K13" s="51"/>
      <c r="L13" s="51"/>
      <c r="M13" s="51"/>
      <c r="N13" s="51"/>
      <c r="O13" s="51"/>
      <c r="P13" s="51"/>
      <c r="Q13" s="51"/>
      <c r="R13" s="51"/>
      <c r="S13" s="51"/>
      <c r="T13" s="51"/>
      <c r="U13" s="51"/>
      <c r="V13" s="133"/>
      <c r="W13" s="133"/>
      <c r="X13" s="133"/>
      <c r="Y13" s="133"/>
      <c r="Z13" s="133"/>
      <c r="AA13" s="133"/>
    </row>
    <row r="14" spans="1:27" ht="4.5" customHeight="1" x14ac:dyDescent="0.25"/>
    <row r="15" spans="1:27" s="6" customFormat="1" ht="12.75" customHeight="1" x14ac:dyDescent="0.2">
      <c r="A15" s="5">
        <f>+A11+1</f>
        <v>2</v>
      </c>
      <c r="B15" s="133" t="s">
        <v>515</v>
      </c>
      <c r="C15" s="133"/>
      <c r="D15" s="133"/>
      <c r="E15" s="133"/>
      <c r="F15" s="133"/>
      <c r="G15" s="133"/>
      <c r="H15" s="133"/>
      <c r="I15" s="133"/>
      <c r="J15" s="133"/>
      <c r="K15" s="133"/>
      <c r="L15" s="133"/>
      <c r="M15" s="133"/>
      <c r="N15" s="133"/>
      <c r="O15" s="133"/>
      <c r="P15" s="133"/>
      <c r="Q15" s="133"/>
      <c r="R15" s="133"/>
      <c r="S15" s="133"/>
      <c r="T15" s="133"/>
      <c r="U15" s="133"/>
    </row>
    <row r="16" spans="1:27" s="6" customFormat="1" ht="12.75" customHeight="1" x14ac:dyDescent="0.2">
      <c r="A16" s="50"/>
      <c r="B16" s="6" t="s">
        <v>540</v>
      </c>
      <c r="C16" s="51"/>
      <c r="D16" s="51"/>
      <c r="E16" s="51"/>
      <c r="F16" s="51"/>
      <c r="G16" s="51"/>
      <c r="H16" s="51"/>
      <c r="I16" s="51"/>
      <c r="J16" s="51"/>
      <c r="K16" s="51"/>
      <c r="L16" s="51"/>
      <c r="M16" s="51"/>
      <c r="N16" s="51"/>
      <c r="O16" s="51"/>
      <c r="P16" s="51"/>
      <c r="Q16" s="51"/>
      <c r="R16" s="51"/>
      <c r="S16" s="51"/>
      <c r="T16" s="51"/>
      <c r="U16" s="51"/>
    </row>
    <row r="17" spans="1:27" s="6" customFormat="1" ht="12.75" customHeight="1" x14ac:dyDescent="0.2">
      <c r="A17" s="50"/>
      <c r="B17" s="52" t="s">
        <v>541</v>
      </c>
      <c r="C17" s="51"/>
      <c r="D17" s="51"/>
      <c r="E17" s="51"/>
      <c r="F17" s="51"/>
      <c r="G17" s="51"/>
      <c r="H17" s="51"/>
      <c r="I17" s="51"/>
      <c r="J17" s="51"/>
      <c r="K17" s="51"/>
      <c r="L17" s="51"/>
      <c r="M17" s="51"/>
      <c r="N17" s="51"/>
      <c r="O17" s="51"/>
      <c r="P17" s="51"/>
      <c r="Q17" s="51"/>
      <c r="R17" s="51"/>
      <c r="S17" s="51"/>
      <c r="T17" s="51"/>
      <c r="U17" s="51"/>
      <c r="V17" s="133"/>
      <c r="W17" s="133"/>
      <c r="X17" s="133"/>
      <c r="Y17" s="133"/>
      <c r="Z17" s="133"/>
      <c r="AA17" s="133"/>
    </row>
    <row r="18" spans="1:27" ht="4.5" customHeight="1" x14ac:dyDescent="0.25"/>
    <row r="19" spans="1:27" s="6" customFormat="1" ht="12.75" customHeight="1" x14ac:dyDescent="0.2">
      <c r="A19" s="5">
        <f t="shared" ref="A19" si="0">+A15+1</f>
        <v>3</v>
      </c>
      <c r="B19" s="133"/>
      <c r="C19" s="133"/>
      <c r="D19" s="133"/>
      <c r="E19" s="133"/>
      <c r="F19" s="133"/>
      <c r="G19" s="133"/>
      <c r="H19" s="133"/>
      <c r="I19" s="133"/>
      <c r="J19" s="133"/>
      <c r="K19" s="133"/>
      <c r="L19" s="133"/>
      <c r="M19" s="133"/>
      <c r="N19" s="133"/>
      <c r="O19" s="133"/>
      <c r="P19" s="133"/>
      <c r="Q19" s="133"/>
      <c r="R19" s="133"/>
      <c r="S19" s="133"/>
      <c r="T19" s="133"/>
      <c r="U19" s="133"/>
    </row>
    <row r="20" spans="1:27" s="6" customFormat="1" ht="12.75" customHeight="1" x14ac:dyDescent="0.2">
      <c r="A20" s="50"/>
      <c r="B20" s="6" t="s">
        <v>540</v>
      </c>
      <c r="C20" s="51"/>
      <c r="D20" s="51"/>
      <c r="E20" s="51"/>
      <c r="F20" s="51"/>
      <c r="G20" s="51"/>
      <c r="H20" s="51"/>
      <c r="I20" s="51"/>
      <c r="J20" s="51"/>
      <c r="K20" s="51"/>
      <c r="L20" s="51"/>
      <c r="M20" s="51"/>
      <c r="N20" s="51"/>
      <c r="O20" s="51"/>
      <c r="P20" s="51"/>
      <c r="Q20" s="51"/>
      <c r="R20" s="51"/>
      <c r="S20" s="51"/>
      <c r="T20" s="51"/>
      <c r="U20" s="51"/>
    </row>
    <row r="21" spans="1:27" s="6" customFormat="1" ht="12.75" customHeight="1" x14ac:dyDescent="0.2">
      <c r="A21" s="50"/>
      <c r="B21" s="52" t="s">
        <v>541</v>
      </c>
      <c r="C21" s="51"/>
      <c r="D21" s="51"/>
      <c r="E21" s="51"/>
      <c r="F21" s="51"/>
      <c r="G21" s="51"/>
      <c r="H21" s="51"/>
      <c r="I21" s="51"/>
      <c r="J21" s="51"/>
      <c r="K21" s="51"/>
      <c r="L21" s="51"/>
      <c r="M21" s="51"/>
      <c r="N21" s="51"/>
      <c r="O21" s="51"/>
      <c r="P21" s="51"/>
      <c r="Q21" s="51"/>
      <c r="R21" s="51"/>
      <c r="S21" s="51"/>
      <c r="T21" s="51"/>
      <c r="U21" s="51"/>
      <c r="V21" s="133"/>
      <c r="W21" s="133"/>
      <c r="X21" s="133"/>
      <c r="Y21" s="133"/>
      <c r="Z21" s="133"/>
      <c r="AA21" s="133"/>
    </row>
    <row r="22" spans="1:27" ht="4.5" customHeight="1" x14ac:dyDescent="0.25"/>
    <row r="23" spans="1:27" s="6" customFormat="1" ht="12.75" customHeight="1" x14ac:dyDescent="0.2">
      <c r="A23" s="5">
        <f>+A19+1</f>
        <v>4</v>
      </c>
      <c r="B23" s="133"/>
      <c r="C23" s="133"/>
      <c r="D23" s="133"/>
      <c r="E23" s="133"/>
      <c r="F23" s="133"/>
      <c r="G23" s="133"/>
      <c r="H23" s="133"/>
      <c r="I23" s="133"/>
      <c r="J23" s="133"/>
      <c r="K23" s="133"/>
      <c r="L23" s="133"/>
      <c r="M23" s="133"/>
      <c r="N23" s="133"/>
      <c r="O23" s="133"/>
      <c r="P23" s="133"/>
      <c r="Q23" s="133"/>
      <c r="R23" s="133"/>
      <c r="S23" s="133"/>
      <c r="T23" s="133"/>
      <c r="U23" s="133"/>
    </row>
    <row r="24" spans="1:27" s="6" customFormat="1" ht="12.75" customHeight="1" x14ac:dyDescent="0.2">
      <c r="A24" s="50"/>
      <c r="B24" s="6" t="s">
        <v>540</v>
      </c>
      <c r="C24" s="51"/>
      <c r="D24" s="51"/>
      <c r="E24" s="51"/>
      <c r="F24" s="51"/>
      <c r="G24" s="51"/>
      <c r="H24" s="51"/>
      <c r="I24" s="51"/>
      <c r="J24" s="51"/>
      <c r="K24" s="51"/>
      <c r="L24" s="51"/>
      <c r="M24" s="51"/>
      <c r="N24" s="51"/>
      <c r="O24" s="51"/>
      <c r="P24" s="51"/>
      <c r="Q24" s="51"/>
      <c r="R24" s="51"/>
      <c r="S24" s="51"/>
      <c r="T24" s="51"/>
      <c r="U24" s="51"/>
    </row>
    <row r="25" spans="1:27" s="6" customFormat="1" ht="12.75" customHeight="1" x14ac:dyDescent="0.2">
      <c r="A25" s="50"/>
      <c r="B25" s="52" t="s">
        <v>541</v>
      </c>
      <c r="C25" s="51"/>
      <c r="D25" s="51"/>
      <c r="E25" s="51"/>
      <c r="F25" s="51"/>
      <c r="G25" s="51"/>
      <c r="H25" s="51"/>
      <c r="I25" s="51"/>
      <c r="J25" s="51"/>
      <c r="K25" s="51"/>
      <c r="L25" s="51"/>
      <c r="M25" s="51"/>
      <c r="N25" s="51"/>
      <c r="O25" s="51"/>
      <c r="P25" s="51"/>
      <c r="Q25" s="51"/>
      <c r="R25" s="51"/>
      <c r="S25" s="51"/>
      <c r="T25" s="51"/>
      <c r="U25" s="51"/>
      <c r="V25" s="133"/>
      <c r="W25" s="133"/>
      <c r="X25" s="133"/>
      <c r="Y25" s="133"/>
      <c r="Z25" s="133"/>
      <c r="AA25" s="133"/>
    </row>
    <row r="26" spans="1:27" ht="4.5" customHeight="1" x14ac:dyDescent="0.25"/>
    <row r="27" spans="1:27" s="6" customFormat="1" ht="12.75" customHeight="1" x14ac:dyDescent="0.2">
      <c r="A27" s="5">
        <f>+A23+1</f>
        <v>5</v>
      </c>
      <c r="B27" s="133"/>
      <c r="C27" s="133"/>
      <c r="D27" s="133"/>
      <c r="E27" s="133"/>
      <c r="F27" s="133"/>
      <c r="G27" s="133"/>
      <c r="H27" s="133"/>
      <c r="I27" s="133"/>
      <c r="J27" s="133"/>
      <c r="K27" s="133"/>
      <c r="L27" s="133"/>
      <c r="M27" s="133"/>
      <c r="N27" s="133"/>
      <c r="O27" s="133"/>
      <c r="P27" s="133"/>
      <c r="Q27" s="133"/>
      <c r="R27" s="133"/>
      <c r="S27" s="133"/>
      <c r="T27" s="133"/>
      <c r="U27" s="133"/>
    </row>
    <row r="28" spans="1:27" s="6" customFormat="1" ht="12.75" customHeight="1" x14ac:dyDescent="0.2">
      <c r="A28" s="50"/>
      <c r="B28" s="6" t="s">
        <v>540</v>
      </c>
      <c r="C28" s="51"/>
      <c r="D28" s="51"/>
      <c r="E28" s="51"/>
      <c r="F28" s="51"/>
      <c r="G28" s="51"/>
      <c r="H28" s="51"/>
      <c r="I28" s="51"/>
      <c r="J28" s="51"/>
      <c r="K28" s="51"/>
      <c r="L28" s="51"/>
      <c r="M28" s="51"/>
      <c r="N28" s="51"/>
      <c r="O28" s="51"/>
      <c r="P28" s="51"/>
      <c r="Q28" s="51"/>
      <c r="R28" s="51"/>
      <c r="S28" s="51"/>
      <c r="T28" s="51"/>
      <c r="U28" s="51"/>
    </row>
    <row r="29" spans="1:27" s="6" customFormat="1" ht="12.75" customHeight="1" x14ac:dyDescent="0.2">
      <c r="A29" s="50"/>
      <c r="B29" s="52" t="s">
        <v>541</v>
      </c>
      <c r="C29" s="51"/>
      <c r="D29" s="51"/>
      <c r="E29" s="51"/>
      <c r="F29" s="51"/>
      <c r="G29" s="51"/>
      <c r="H29" s="51"/>
      <c r="I29" s="51"/>
      <c r="J29" s="51"/>
      <c r="K29" s="51"/>
      <c r="L29" s="51"/>
      <c r="M29" s="51"/>
      <c r="N29" s="51"/>
      <c r="O29" s="51"/>
      <c r="P29" s="51"/>
      <c r="Q29" s="51"/>
      <c r="R29" s="51"/>
      <c r="S29" s="51"/>
      <c r="T29" s="51"/>
      <c r="U29" s="51"/>
      <c r="V29" s="133"/>
      <c r="W29" s="133"/>
      <c r="X29" s="133"/>
      <c r="Y29" s="133"/>
      <c r="Z29" s="133"/>
      <c r="AA29" s="133"/>
    </row>
    <row r="30" spans="1:27" ht="4.5" customHeight="1" x14ac:dyDescent="0.25"/>
    <row r="31" spans="1:27" ht="4.5" customHeight="1" x14ac:dyDescent="0.25"/>
    <row r="32" spans="1:27" s="6" customFormat="1" ht="12.75" customHeight="1" x14ac:dyDescent="0.2">
      <c r="B32" s="56" t="s">
        <v>517</v>
      </c>
      <c r="C32" s="56"/>
      <c r="D32" s="56"/>
      <c r="E32" s="56"/>
      <c r="F32" s="56"/>
      <c r="G32" s="56"/>
      <c r="H32" s="133"/>
      <c r="I32" s="133"/>
      <c r="J32" s="133"/>
      <c r="K32" s="133"/>
      <c r="L32" s="133"/>
      <c r="M32" s="133"/>
      <c r="N32" s="133"/>
      <c r="O32" s="133"/>
      <c r="P32" s="133"/>
      <c r="Q32" s="133"/>
      <c r="R32" s="6" t="s">
        <v>518</v>
      </c>
    </row>
    <row r="33" spans="1:29" ht="4.5" customHeight="1" x14ac:dyDescent="0.25"/>
    <row r="34" spans="1:29" s="6" customFormat="1" ht="12.75" customHeight="1" x14ac:dyDescent="0.2">
      <c r="B34" s="6" t="s">
        <v>519</v>
      </c>
    </row>
    <row r="35" spans="1:29" ht="4.5" customHeight="1" x14ac:dyDescent="0.25"/>
    <row r="36" spans="1:29" s="6" customFormat="1" ht="12.75" customHeight="1" x14ac:dyDescent="0.2">
      <c r="B36" s="6" t="s">
        <v>520</v>
      </c>
    </row>
    <row r="37" spans="1:29" ht="4.5" customHeight="1" x14ac:dyDescent="0.25"/>
    <row r="38" spans="1:29" s="6" customFormat="1" ht="12.75" customHeight="1" x14ac:dyDescent="0.2">
      <c r="A38" s="48">
        <v>1</v>
      </c>
      <c r="B38" s="56" t="s">
        <v>521</v>
      </c>
      <c r="C38" s="56"/>
      <c r="D38" s="56"/>
      <c r="E38" s="56"/>
      <c r="F38" s="56"/>
      <c r="G38" s="56"/>
      <c r="H38" s="56"/>
      <c r="I38" s="56"/>
      <c r="J38" s="494"/>
      <c r="K38" s="133"/>
      <c r="L38" s="133"/>
      <c r="M38" s="133"/>
      <c r="N38" s="133"/>
      <c r="O38" s="133"/>
      <c r="P38" s="133"/>
      <c r="Q38" s="133"/>
      <c r="R38" s="56" t="s">
        <v>522</v>
      </c>
      <c r="S38" s="56"/>
      <c r="T38" s="133"/>
      <c r="U38" s="133"/>
      <c r="V38" s="56" t="s">
        <v>523</v>
      </c>
      <c r="W38" s="56"/>
      <c r="X38" s="56"/>
      <c r="Y38" s="56"/>
      <c r="Z38" s="56"/>
      <c r="AA38" s="133"/>
      <c r="AB38" s="133"/>
    </row>
    <row r="39" spans="1:29" ht="4.5" customHeight="1" x14ac:dyDescent="0.25"/>
    <row r="40" spans="1:29" s="6" customFormat="1" ht="12.75" customHeight="1" x14ac:dyDescent="0.2">
      <c r="B40" s="56" t="s">
        <v>524</v>
      </c>
      <c r="C40" s="56"/>
      <c r="D40" s="56"/>
      <c r="E40" s="56"/>
      <c r="F40" s="56"/>
      <c r="G40" s="56"/>
      <c r="H40" s="133"/>
      <c r="I40" s="133"/>
      <c r="J40" s="133"/>
      <c r="K40" s="56" t="s">
        <v>525</v>
      </c>
      <c r="L40" s="56"/>
      <c r="M40" s="56"/>
      <c r="N40" s="56"/>
      <c r="O40" s="56"/>
      <c r="P40" s="133"/>
      <c r="Q40" s="133"/>
      <c r="R40" s="133"/>
      <c r="S40" s="133"/>
      <c r="T40" s="133"/>
      <c r="U40" s="133"/>
      <c r="V40" s="133"/>
      <c r="W40" s="133"/>
      <c r="X40" s="133"/>
      <c r="Y40" s="133"/>
      <c r="Z40" s="133"/>
      <c r="AA40" s="133"/>
      <c r="AB40" s="133"/>
      <c r="AC40" s="133"/>
    </row>
    <row r="41" spans="1:29" s="6" customFormat="1" ht="12.75" customHeight="1" x14ac:dyDescent="0.2"/>
    <row r="42" spans="1:29" s="6" customFormat="1" ht="12.75" customHeight="1" x14ac:dyDescent="0.2">
      <c r="B42" s="133" t="s">
        <v>526</v>
      </c>
      <c r="C42" s="133"/>
      <c r="D42" s="133"/>
      <c r="E42" s="133"/>
      <c r="F42" s="133"/>
      <c r="G42" s="133"/>
      <c r="H42" s="133"/>
      <c r="I42" s="133"/>
      <c r="J42" s="133"/>
      <c r="K42" s="133"/>
      <c r="L42" s="133"/>
      <c r="M42" s="133"/>
      <c r="N42" s="133"/>
      <c r="O42" s="133"/>
      <c r="P42" s="133"/>
    </row>
    <row r="43" spans="1:29" s="2" customFormat="1" ht="8.25" x14ac:dyDescent="0.15">
      <c r="B43" s="493" t="s">
        <v>527</v>
      </c>
      <c r="C43" s="493"/>
      <c r="D43" s="493"/>
      <c r="E43" s="493"/>
      <c r="F43" s="493"/>
      <c r="G43" s="493"/>
      <c r="H43" s="493"/>
      <c r="I43" s="493"/>
      <c r="J43" s="493"/>
      <c r="K43" s="493"/>
      <c r="L43" s="493"/>
      <c r="M43" s="493"/>
    </row>
    <row r="44" spans="1:29" s="6" customFormat="1" ht="12.75" customHeight="1" x14ac:dyDescent="0.2">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row>
    <row r="45" spans="1:29" s="6" customFormat="1" ht="12.75" customHeight="1" x14ac:dyDescent="0.2">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row>
    <row r="46" spans="1:29" s="6" customFormat="1" ht="12.75" customHeight="1" x14ac:dyDescent="0.2">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row>
    <row r="47" spans="1:29" ht="4.5" customHeight="1" x14ac:dyDescent="0.25"/>
    <row r="48" spans="1:29" s="6" customFormat="1" ht="12.75" customHeight="1" x14ac:dyDescent="0.2">
      <c r="A48" s="48">
        <f>+A38+1</f>
        <v>2</v>
      </c>
      <c r="B48" s="133" t="s">
        <v>528</v>
      </c>
      <c r="C48" s="133"/>
      <c r="D48" s="133"/>
      <c r="E48" s="133"/>
      <c r="F48" s="133"/>
      <c r="G48" s="133"/>
      <c r="H48" s="133"/>
      <c r="I48" s="133"/>
      <c r="J48" s="133"/>
      <c r="K48" s="133"/>
      <c r="L48" s="133"/>
      <c r="M48" s="133"/>
      <c r="N48" s="133"/>
      <c r="O48" s="133"/>
      <c r="P48" s="133"/>
      <c r="Q48" s="133"/>
    </row>
    <row r="49" spans="1:28" s="6" customFormat="1" ht="12.75" customHeight="1" x14ac:dyDescent="0.2">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row>
    <row r="50" spans="1:28" s="6" customFormat="1" ht="12.75" customHeight="1" x14ac:dyDescent="0.2">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row>
    <row r="51" spans="1:28" s="6" customFormat="1" ht="12.75" customHeight="1" x14ac:dyDescent="0.2">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row>
    <row r="52" spans="1:28" ht="4.5" customHeight="1" x14ac:dyDescent="0.25"/>
    <row r="53" spans="1:28" s="6" customFormat="1" ht="12.75" customHeight="1" x14ac:dyDescent="0.2">
      <c r="A53" s="48">
        <f>+A48+1</f>
        <v>3</v>
      </c>
      <c r="B53" s="133" t="s">
        <v>529</v>
      </c>
      <c r="C53" s="133"/>
      <c r="D53" s="133"/>
      <c r="E53" s="133"/>
      <c r="F53" s="133"/>
      <c r="G53" s="133"/>
      <c r="H53" s="133"/>
      <c r="I53" s="133"/>
      <c r="J53" s="133"/>
      <c r="K53" s="133"/>
      <c r="L53" s="133"/>
      <c r="M53" s="133"/>
      <c r="N53" s="133"/>
      <c r="O53" s="133"/>
      <c r="P53" s="133"/>
      <c r="Q53" s="133"/>
    </row>
    <row r="54" spans="1:28" s="6" customFormat="1" ht="12.75" customHeight="1" x14ac:dyDescent="0.2">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row>
    <row r="55" spans="1:28" s="6" customFormat="1" ht="12.75" customHeight="1" x14ac:dyDescent="0.2">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row>
    <row r="56" spans="1:28" s="6" customFormat="1" ht="12.75" customHeight="1" x14ac:dyDescent="0.2">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row>
    <row r="57" spans="1:28" s="6" customFormat="1" ht="12.75" customHeight="1" x14ac:dyDescent="0.2"/>
    <row r="58" spans="1:28" s="6" customFormat="1" ht="12.75" customHeight="1" x14ac:dyDescent="0.2"/>
    <row r="59" spans="1:28" s="6" customFormat="1" ht="12.75" customHeight="1" x14ac:dyDescent="0.2">
      <c r="A59" s="5">
        <v>1</v>
      </c>
      <c r="B59" s="49"/>
      <c r="C59" s="49"/>
      <c r="D59" s="49"/>
      <c r="E59" s="49"/>
      <c r="F59" s="49"/>
      <c r="G59" s="49"/>
      <c r="H59" s="49"/>
      <c r="I59" s="49"/>
      <c r="J59" s="49"/>
    </row>
    <row r="60" spans="1:28" s="6" customFormat="1" ht="12.75" customHeight="1" x14ac:dyDescent="0.2">
      <c r="A60" s="50"/>
    </row>
    <row r="61" spans="1:28" s="6" customFormat="1" ht="12.75" customHeight="1" x14ac:dyDescent="0.2">
      <c r="A61" s="5">
        <f>+A59+1</f>
        <v>2</v>
      </c>
      <c r="B61" s="49"/>
      <c r="C61" s="49"/>
      <c r="D61" s="49"/>
      <c r="E61" s="49"/>
      <c r="F61" s="49"/>
      <c r="G61" s="49"/>
      <c r="H61" s="49"/>
      <c r="I61" s="49"/>
      <c r="J61" s="49"/>
    </row>
    <row r="62" spans="1:28" s="6" customFormat="1" ht="12.75" customHeight="1" x14ac:dyDescent="0.2">
      <c r="A62" s="50"/>
    </row>
    <row r="63" spans="1:28" s="6" customFormat="1" ht="12.75" customHeight="1" x14ac:dyDescent="0.2">
      <c r="A63" s="5">
        <f t="shared" ref="A63" si="1">+A61+1</f>
        <v>3</v>
      </c>
      <c r="B63" s="49"/>
      <c r="C63" s="49"/>
      <c r="D63" s="49"/>
      <c r="E63" s="49"/>
      <c r="F63" s="49"/>
      <c r="G63" s="49"/>
      <c r="H63" s="49"/>
      <c r="I63" s="49"/>
      <c r="J63" s="49"/>
    </row>
    <row r="64" spans="1:28" s="6" customFormat="1" ht="12.75" customHeight="1" x14ac:dyDescent="0.2">
      <c r="A64" s="50"/>
    </row>
    <row r="65" spans="1:28" s="6" customFormat="1" ht="12.75" customHeight="1" x14ac:dyDescent="0.2">
      <c r="A65" s="5">
        <f>+A63+1</f>
        <v>4</v>
      </c>
      <c r="B65" s="49"/>
      <c r="C65" s="49"/>
      <c r="D65" s="49"/>
      <c r="E65" s="49"/>
      <c r="F65" s="49"/>
      <c r="G65" s="49"/>
      <c r="H65" s="49"/>
      <c r="I65" s="49"/>
      <c r="J65" s="49"/>
    </row>
    <row r="66" spans="1:28" s="6" customFormat="1" ht="12.75" customHeight="1" x14ac:dyDescent="0.2">
      <c r="A66" s="50"/>
    </row>
    <row r="67" spans="1:28" s="6" customFormat="1" ht="12.75" customHeight="1" x14ac:dyDescent="0.2">
      <c r="A67" s="5">
        <f>+A65+1</f>
        <v>5</v>
      </c>
      <c r="B67" s="49"/>
      <c r="C67" s="49"/>
      <c r="D67" s="49"/>
      <c r="E67" s="49"/>
      <c r="F67" s="49"/>
      <c r="G67" s="49"/>
      <c r="H67" s="49"/>
      <c r="I67" s="49"/>
      <c r="J67" s="49"/>
      <c r="T67" s="49"/>
      <c r="U67" s="49"/>
      <c r="V67" s="49"/>
      <c r="W67" s="49"/>
      <c r="X67" s="49"/>
      <c r="Y67" s="49"/>
      <c r="Z67" s="49"/>
      <c r="AA67" s="49"/>
      <c r="AB67" s="49"/>
    </row>
    <row r="68" spans="1:28" ht="4.5" customHeight="1" x14ac:dyDescent="0.25"/>
    <row r="69" spans="1:28" s="6" customFormat="1" ht="12.75" customHeight="1" x14ac:dyDescent="0.2">
      <c r="B69" s="56" t="s">
        <v>530</v>
      </c>
      <c r="C69" s="56"/>
      <c r="D69" s="56"/>
      <c r="E69" s="56"/>
      <c r="F69" s="56"/>
      <c r="G69" s="56"/>
      <c r="H69" s="56"/>
      <c r="I69" s="56"/>
      <c r="J69" s="56"/>
      <c r="V69" s="56" t="s">
        <v>531</v>
      </c>
      <c r="W69" s="56"/>
      <c r="X69" s="56"/>
      <c r="Y69" s="56"/>
      <c r="Z69" s="56"/>
    </row>
    <row r="70" spans="1:28" s="6" customFormat="1" ht="12.75" customHeight="1" x14ac:dyDescent="0.2"/>
    <row r="71" spans="1:28" s="6" customFormat="1" ht="12.75" customHeight="1" x14ac:dyDescent="0.2"/>
    <row r="72" spans="1:28" s="6" customFormat="1" ht="12.75" customHeight="1" x14ac:dyDescent="0.2"/>
    <row r="73" spans="1:28" s="6" customFormat="1" ht="12.75" customHeight="1" x14ac:dyDescent="0.2"/>
    <row r="74" spans="1:28" s="6" customFormat="1" ht="12.75" customHeight="1" x14ac:dyDescent="0.2"/>
    <row r="75" spans="1:28" s="6" customFormat="1" ht="12.75" customHeight="1" x14ac:dyDescent="0.2"/>
    <row r="76" spans="1:28" s="6" customFormat="1" ht="12.75" customHeight="1" x14ac:dyDescent="0.2"/>
    <row r="77" spans="1:28" s="6" customFormat="1" ht="12.75" customHeight="1" x14ac:dyDescent="0.2"/>
    <row r="78" spans="1:28" s="6" customFormat="1" ht="12.75" customHeight="1" x14ac:dyDescent="0.2"/>
    <row r="79" spans="1:28" s="6" customFormat="1" ht="12.75" customHeight="1" x14ac:dyDescent="0.2"/>
    <row r="80" spans="1:28" s="6" customFormat="1" ht="12.75" customHeight="1" x14ac:dyDescent="0.2"/>
    <row r="81" s="6" customFormat="1" ht="12.75" customHeight="1" x14ac:dyDescent="0.2"/>
    <row r="82" s="6" customFormat="1" ht="12.75" customHeight="1" x14ac:dyDescent="0.2"/>
    <row r="83" s="6" customFormat="1" ht="12.75" customHeight="1" x14ac:dyDescent="0.2"/>
    <row r="84" s="6" customFormat="1" ht="12.75" customHeight="1" x14ac:dyDescent="0.2"/>
    <row r="85" s="6" customFormat="1" ht="12.75" customHeight="1" x14ac:dyDescent="0.2"/>
    <row r="86" s="6" customFormat="1" ht="12.75" customHeight="1" x14ac:dyDescent="0.2"/>
    <row r="87" s="6" customFormat="1" ht="12.75" customHeight="1" x14ac:dyDescent="0.2"/>
    <row r="88" s="6" customFormat="1" ht="12.75" customHeight="1" x14ac:dyDescent="0.2"/>
    <row r="89" s="6" customFormat="1" ht="12.75" customHeight="1" x14ac:dyDescent="0.2"/>
    <row r="90" s="6" customFormat="1" ht="12.75" customHeight="1" x14ac:dyDescent="0.2"/>
    <row r="91" s="6" customFormat="1" ht="12.75" customHeight="1" x14ac:dyDescent="0.2"/>
    <row r="92" s="6" customFormat="1" ht="12.75" customHeight="1" x14ac:dyDescent="0.2"/>
    <row r="93" s="6" customFormat="1" ht="12.75" customHeight="1" x14ac:dyDescent="0.2"/>
    <row r="94" s="6" customFormat="1" ht="12.75" customHeight="1" x14ac:dyDescent="0.2"/>
    <row r="95" s="6" customFormat="1" ht="12.75" customHeight="1" x14ac:dyDescent="0.2"/>
    <row r="96"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ht="12.75" customHeight="1" x14ac:dyDescent="0.2"/>
    <row r="106" s="6" customFormat="1" ht="12.75" customHeight="1" x14ac:dyDescent="0.2"/>
    <row r="107" s="6" customFormat="1" ht="12.75" customHeight="1" x14ac:dyDescent="0.2"/>
    <row r="108" s="6" customFormat="1" ht="12.75" customHeight="1" x14ac:dyDescent="0.2"/>
    <row r="109" s="6" customFormat="1" ht="12.75" customHeight="1" x14ac:dyDescent="0.2"/>
    <row r="110" s="6" customFormat="1" ht="12.75" customHeight="1" x14ac:dyDescent="0.2"/>
    <row r="111" s="6" customFormat="1" ht="12.75" customHeight="1" x14ac:dyDescent="0.2"/>
    <row r="112" s="6" customFormat="1" ht="12.75" customHeight="1" x14ac:dyDescent="0.2"/>
    <row r="113" s="6" customFormat="1" ht="12.75" customHeight="1" x14ac:dyDescent="0.2"/>
    <row r="114" s="6" customFormat="1" ht="12.75" customHeigh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6" customFormat="1" ht="12.75" customHeight="1" x14ac:dyDescent="0.2"/>
    <row r="162" s="6" customFormat="1" ht="12.75" customHeight="1" x14ac:dyDescent="0.2"/>
    <row r="163" s="6" customFormat="1" ht="12.75" customHeight="1" x14ac:dyDescent="0.2"/>
    <row r="164" s="6" customFormat="1" ht="12.75" customHeight="1" x14ac:dyDescent="0.2"/>
    <row r="165" s="6" customFormat="1" ht="12.75" customHeight="1" x14ac:dyDescent="0.2"/>
    <row r="166" s="6" customFormat="1" ht="12.75" customHeight="1" x14ac:dyDescent="0.2"/>
    <row r="167" s="6" customFormat="1" ht="12.75" customHeight="1" x14ac:dyDescent="0.2"/>
    <row r="168" s="6" customFormat="1" ht="12.75" customHeight="1" x14ac:dyDescent="0.2"/>
    <row r="169" s="6" customFormat="1" ht="12.75" customHeight="1" x14ac:dyDescent="0.2"/>
    <row r="170" s="6" customFormat="1" ht="12.75" customHeight="1" x14ac:dyDescent="0.2"/>
    <row r="171" s="6" customFormat="1" ht="12.75" customHeight="1" x14ac:dyDescent="0.2"/>
    <row r="172" s="6" customFormat="1" ht="12.75" customHeight="1" x14ac:dyDescent="0.2"/>
    <row r="173" s="6" customFormat="1" ht="12.75" customHeight="1" x14ac:dyDescent="0.2"/>
    <row r="174" s="6" customFormat="1" ht="12.75" customHeight="1" x14ac:dyDescent="0.2"/>
    <row r="175" s="6" customFormat="1" ht="12.75" customHeight="1" x14ac:dyDescent="0.2"/>
    <row r="176" s="6" customFormat="1" ht="12.75" customHeight="1" x14ac:dyDescent="0.2"/>
    <row r="177" s="6" customFormat="1" ht="12.75" customHeight="1" x14ac:dyDescent="0.2"/>
    <row r="178" s="6" customFormat="1" ht="12.75" customHeight="1" x14ac:dyDescent="0.2"/>
    <row r="179" s="6" customFormat="1" ht="12.75" customHeight="1" x14ac:dyDescent="0.2"/>
    <row r="180" s="6" customFormat="1" ht="12.75" customHeight="1" x14ac:dyDescent="0.2"/>
    <row r="181" s="6" customFormat="1" ht="12.75" customHeight="1" x14ac:dyDescent="0.2"/>
    <row r="182" s="6" customFormat="1" ht="12.75" customHeight="1" x14ac:dyDescent="0.2"/>
    <row r="183" s="6" customFormat="1" ht="12.75" customHeight="1" x14ac:dyDescent="0.2"/>
    <row r="184" s="6" customFormat="1" ht="12.75" customHeight="1" x14ac:dyDescent="0.2"/>
    <row r="185" s="6" customFormat="1" ht="12.75" customHeight="1" x14ac:dyDescent="0.2"/>
    <row r="186" s="6" customFormat="1" ht="12.75" customHeight="1" x14ac:dyDescent="0.2"/>
    <row r="187" s="6" customFormat="1" ht="12.75" customHeight="1" x14ac:dyDescent="0.2"/>
    <row r="188" s="6" customFormat="1" ht="12.75" customHeight="1" x14ac:dyDescent="0.2"/>
    <row r="189" s="6" customFormat="1" ht="12.75" customHeight="1" x14ac:dyDescent="0.2"/>
    <row r="190" s="6" customFormat="1" ht="12.75" customHeight="1" x14ac:dyDescent="0.2"/>
    <row r="191" s="6" customFormat="1" ht="12.75" customHeight="1" x14ac:dyDescent="0.2"/>
    <row r="192" s="6" customFormat="1" ht="12.75" customHeight="1" x14ac:dyDescent="0.2"/>
    <row r="193" s="6" customFormat="1" ht="12.75" customHeight="1" x14ac:dyDescent="0.2"/>
    <row r="194" s="6" customFormat="1" ht="12.75" customHeight="1" x14ac:dyDescent="0.2"/>
    <row r="195" s="6" customFormat="1" ht="12.75" customHeight="1" x14ac:dyDescent="0.2"/>
    <row r="196" s="6" customFormat="1" ht="12.75" customHeight="1" x14ac:dyDescent="0.2"/>
    <row r="197" s="6" customFormat="1" ht="12.75" customHeight="1" x14ac:dyDescent="0.2"/>
    <row r="198" s="6" customFormat="1" ht="12.75" customHeight="1" x14ac:dyDescent="0.2"/>
    <row r="199" s="6" customFormat="1" ht="12.75" customHeight="1" x14ac:dyDescent="0.2"/>
    <row r="200" s="6" customFormat="1" ht="12.75" customHeight="1" x14ac:dyDescent="0.2"/>
    <row r="201" s="6" customFormat="1" ht="12.75" customHeight="1" x14ac:dyDescent="0.2"/>
    <row r="202" s="6" customFormat="1" ht="12.75" customHeight="1" x14ac:dyDescent="0.2"/>
    <row r="203" s="6" customFormat="1" ht="12.75" customHeight="1" x14ac:dyDescent="0.2"/>
    <row r="204" s="6" customFormat="1" ht="12.75" customHeight="1" x14ac:dyDescent="0.2"/>
    <row r="205" s="6" customFormat="1" ht="12.75" customHeight="1" x14ac:dyDescent="0.2"/>
    <row r="206" s="6" customFormat="1" ht="12.75" customHeight="1" x14ac:dyDescent="0.2"/>
    <row r="207" s="6" customFormat="1" ht="12.75" customHeight="1" x14ac:dyDescent="0.2"/>
    <row r="208" s="6" customFormat="1" ht="12.75" customHeight="1" x14ac:dyDescent="0.2"/>
    <row r="209" s="6" customFormat="1" ht="12.75" customHeight="1" x14ac:dyDescent="0.2"/>
    <row r="210" s="6" customFormat="1" ht="12.75" customHeight="1" x14ac:dyDescent="0.2"/>
    <row r="211" s="6" customFormat="1" ht="12.75" customHeight="1" x14ac:dyDescent="0.2"/>
    <row r="212" s="6" customFormat="1" ht="12.75" customHeight="1" x14ac:dyDescent="0.2"/>
    <row r="213" s="6" customFormat="1" ht="12.75" customHeight="1" x14ac:dyDescent="0.2"/>
    <row r="214" s="6" customFormat="1" ht="12.75" customHeight="1" x14ac:dyDescent="0.2"/>
    <row r="215" s="6" customFormat="1" ht="12.75" customHeight="1" x14ac:dyDescent="0.2"/>
    <row r="216" s="6" customFormat="1" ht="12.75" customHeight="1" x14ac:dyDescent="0.2"/>
    <row r="217" s="6" customFormat="1" ht="12.75" customHeight="1" x14ac:dyDescent="0.2"/>
    <row r="218" s="6" customFormat="1" ht="12.75" customHeight="1" x14ac:dyDescent="0.2"/>
    <row r="219" s="6" customFormat="1" ht="12.75" customHeight="1" x14ac:dyDescent="0.2"/>
    <row r="220" s="6" customFormat="1" ht="12.75" customHeight="1" x14ac:dyDescent="0.2"/>
    <row r="221" s="6" customFormat="1" ht="12.75" customHeight="1" x14ac:dyDescent="0.2"/>
    <row r="222" s="6" customFormat="1" ht="12.75" customHeight="1" x14ac:dyDescent="0.2"/>
    <row r="223" s="6" customFormat="1" ht="12.75" customHeight="1" x14ac:dyDescent="0.2"/>
    <row r="224" s="6" customFormat="1" ht="12.75" customHeight="1" x14ac:dyDescent="0.2"/>
    <row r="225" s="6" customFormat="1" ht="12.75" customHeight="1" x14ac:dyDescent="0.2"/>
    <row r="226" s="6" customFormat="1" ht="12.75" customHeight="1" x14ac:dyDescent="0.2"/>
    <row r="227" s="6" customFormat="1" ht="12.75" customHeight="1" x14ac:dyDescent="0.2"/>
    <row r="228" s="6" customFormat="1" ht="12.75" customHeight="1" x14ac:dyDescent="0.2"/>
    <row r="229" s="6" customFormat="1" ht="12.75" customHeight="1" x14ac:dyDescent="0.2"/>
    <row r="230" s="6" customFormat="1" ht="12.75" customHeight="1" x14ac:dyDescent="0.2"/>
    <row r="231" s="6" customFormat="1" ht="12.75" customHeight="1" x14ac:dyDescent="0.2"/>
    <row r="232" s="6" customFormat="1" ht="12.75" customHeight="1" x14ac:dyDescent="0.2"/>
    <row r="233" s="6" customFormat="1" ht="12.75" customHeight="1" x14ac:dyDescent="0.2"/>
    <row r="234" s="6" customFormat="1" ht="12.75" customHeight="1" x14ac:dyDescent="0.2"/>
    <row r="235" s="6" customFormat="1" ht="12.75" customHeight="1" x14ac:dyDescent="0.2"/>
    <row r="236" s="6" customFormat="1" ht="12.75" customHeight="1" x14ac:dyDescent="0.2"/>
    <row r="237" s="6" customFormat="1" ht="12.75" customHeight="1" x14ac:dyDescent="0.2"/>
    <row r="238" s="6" customFormat="1" ht="12.75" customHeight="1" x14ac:dyDescent="0.2"/>
    <row r="239" s="6" customFormat="1" ht="12.75" customHeight="1" x14ac:dyDescent="0.2"/>
    <row r="240" s="6" customFormat="1" ht="12.75" customHeight="1" x14ac:dyDescent="0.2"/>
    <row r="241" s="6" customFormat="1" ht="12.75" customHeight="1" x14ac:dyDescent="0.2"/>
    <row r="242" s="6" customFormat="1" ht="12.75" customHeight="1" x14ac:dyDescent="0.2"/>
    <row r="243" s="6" customFormat="1" ht="12.75" customHeight="1" x14ac:dyDescent="0.2"/>
    <row r="244" s="6" customFormat="1" ht="12.75" customHeight="1" x14ac:dyDescent="0.2"/>
    <row r="245" s="6" customFormat="1" ht="12.75" customHeight="1" x14ac:dyDescent="0.2"/>
    <row r="246" s="6" customFormat="1" ht="12.75" customHeight="1" x14ac:dyDescent="0.2"/>
    <row r="247" s="6" customFormat="1" ht="12.75" customHeight="1" x14ac:dyDescent="0.2"/>
    <row r="248" s="6" customFormat="1" ht="12.75" customHeight="1" x14ac:dyDescent="0.2"/>
    <row r="249" s="6" customFormat="1" ht="12.75" customHeight="1" x14ac:dyDescent="0.2"/>
    <row r="250" s="6" customFormat="1" ht="12.75" customHeight="1" x14ac:dyDescent="0.2"/>
    <row r="251" s="6" customFormat="1" ht="12.75" customHeight="1" x14ac:dyDescent="0.2"/>
    <row r="252" s="6" customFormat="1" ht="12.75" customHeight="1" x14ac:dyDescent="0.2"/>
    <row r="253" s="6" customFormat="1" ht="12.75" customHeight="1" x14ac:dyDescent="0.2"/>
    <row r="254" s="6" customFormat="1" ht="12.75" customHeight="1" x14ac:dyDescent="0.2"/>
    <row r="255" s="6" customFormat="1" ht="12.75" customHeight="1" x14ac:dyDescent="0.2"/>
    <row r="256" s="6" customFormat="1" ht="12.75" customHeight="1" x14ac:dyDescent="0.2"/>
    <row r="257" s="6" customFormat="1" ht="12.75" customHeight="1" x14ac:dyDescent="0.2"/>
    <row r="258" s="6" customFormat="1" ht="12.75" customHeight="1" x14ac:dyDescent="0.2"/>
    <row r="259" s="6" customFormat="1" ht="12.75" customHeight="1" x14ac:dyDescent="0.2"/>
    <row r="260" s="6" customFormat="1" ht="12.75" customHeight="1" x14ac:dyDescent="0.2"/>
    <row r="261" s="6" customFormat="1" ht="12.75" customHeight="1" x14ac:dyDescent="0.2"/>
    <row r="262" s="6" customFormat="1" ht="12.75" customHeight="1" x14ac:dyDescent="0.2"/>
    <row r="263" s="6" customFormat="1" ht="12.75" customHeight="1" x14ac:dyDescent="0.2"/>
    <row r="264" s="6" customFormat="1" ht="12.75" customHeight="1" x14ac:dyDescent="0.2"/>
    <row r="265" s="6" customFormat="1" ht="12.75" customHeight="1" x14ac:dyDescent="0.2"/>
    <row r="266" s="6" customFormat="1" ht="12.75" customHeight="1" x14ac:dyDescent="0.2"/>
    <row r="267" s="6" customFormat="1" ht="12.75" customHeight="1" x14ac:dyDescent="0.2"/>
    <row r="268" s="6" customFormat="1" ht="12.75" customHeight="1" x14ac:dyDescent="0.2"/>
    <row r="269" s="6" customFormat="1" ht="12.75" customHeight="1" x14ac:dyDescent="0.2"/>
    <row r="270" s="6" customFormat="1" ht="12.75" customHeight="1" x14ac:dyDescent="0.2"/>
    <row r="271" s="6" customFormat="1" ht="12.75" customHeight="1" x14ac:dyDescent="0.2"/>
    <row r="272" s="6" customFormat="1" ht="12.75" customHeight="1" x14ac:dyDescent="0.2"/>
    <row r="273" s="6" customFormat="1" ht="12.75" customHeight="1" x14ac:dyDescent="0.2"/>
    <row r="274" s="6" customFormat="1" ht="12.75" customHeight="1" x14ac:dyDescent="0.2"/>
    <row r="275" s="6" customFormat="1" ht="12.75" customHeight="1" x14ac:dyDescent="0.2"/>
    <row r="276" s="6" customFormat="1" ht="12.75" customHeight="1" x14ac:dyDescent="0.2"/>
    <row r="277" s="6" customFormat="1" ht="12.75" customHeight="1" x14ac:dyDescent="0.2"/>
    <row r="278" s="6" customFormat="1" ht="12.75" customHeight="1" x14ac:dyDescent="0.2"/>
    <row r="279" s="6" customFormat="1" ht="12.75" customHeight="1" x14ac:dyDescent="0.2"/>
    <row r="280" s="6" customFormat="1" ht="12.75" customHeight="1" x14ac:dyDescent="0.2"/>
    <row r="281" s="6" customFormat="1" ht="12.75" customHeight="1" x14ac:dyDescent="0.2"/>
    <row r="282" s="6" customFormat="1" ht="12.75" customHeight="1" x14ac:dyDescent="0.2"/>
    <row r="283" s="6" customFormat="1" ht="12.75" customHeight="1" x14ac:dyDescent="0.2"/>
    <row r="284" s="6" customFormat="1" ht="12.75" customHeight="1" x14ac:dyDescent="0.2"/>
    <row r="285" s="6" customFormat="1" ht="12.75" customHeight="1" x14ac:dyDescent="0.2"/>
    <row r="286" s="6" customFormat="1" ht="12.75" customHeight="1" x14ac:dyDescent="0.2"/>
    <row r="287" s="6" customFormat="1" ht="12.75" customHeight="1" x14ac:dyDescent="0.2"/>
    <row r="288" s="6" customFormat="1" ht="12.75" customHeight="1" x14ac:dyDescent="0.2"/>
    <row r="289" s="6" customFormat="1" ht="12.75" customHeight="1" x14ac:dyDescent="0.2"/>
    <row r="290" s="6" customFormat="1" ht="12.75" customHeight="1" x14ac:dyDescent="0.2"/>
    <row r="291" s="6" customFormat="1" ht="12.75" customHeight="1" x14ac:dyDescent="0.2"/>
    <row r="292" s="6" customFormat="1" ht="12.75" customHeight="1" x14ac:dyDescent="0.2"/>
    <row r="293" s="6" customFormat="1" ht="12.75" customHeight="1" x14ac:dyDescent="0.2"/>
    <row r="294" s="6" customFormat="1" ht="12.75" customHeight="1" x14ac:dyDescent="0.2"/>
    <row r="295" s="6" customFormat="1" ht="12.75" customHeight="1" x14ac:dyDescent="0.2"/>
    <row r="296" s="6" customFormat="1" ht="12.75" customHeight="1" x14ac:dyDescent="0.2"/>
    <row r="297" s="6" customFormat="1" ht="12.75" customHeight="1" x14ac:dyDescent="0.2"/>
    <row r="298" s="6" customFormat="1" ht="12.75" customHeight="1" x14ac:dyDescent="0.2"/>
    <row r="299" s="6" customFormat="1" ht="12.75" customHeight="1" x14ac:dyDescent="0.2"/>
    <row r="300" s="6" customFormat="1" ht="12.75" customHeight="1" x14ac:dyDescent="0.2"/>
    <row r="301" s="6" customFormat="1" ht="12.75" customHeight="1" x14ac:dyDescent="0.2"/>
    <row r="302" s="6" customFormat="1" ht="12.75" customHeight="1" x14ac:dyDescent="0.2"/>
    <row r="303" s="6" customFormat="1" ht="12.75" customHeight="1" x14ac:dyDescent="0.2"/>
    <row r="304" s="6" customFormat="1" ht="12.75" customHeight="1" x14ac:dyDescent="0.2"/>
    <row r="305" s="6" customFormat="1" ht="12.75" customHeight="1" x14ac:dyDescent="0.2"/>
    <row r="306" s="6" customFormat="1" ht="12.75" customHeight="1" x14ac:dyDescent="0.2"/>
    <row r="307" s="6" customFormat="1" ht="12.75" customHeight="1" x14ac:dyDescent="0.2"/>
    <row r="308" s="6" customFormat="1" ht="12.75" customHeight="1" x14ac:dyDescent="0.2"/>
    <row r="309" s="6" customFormat="1" ht="12.75" customHeight="1" x14ac:dyDescent="0.2"/>
    <row r="310" s="6" customFormat="1" ht="12.75" customHeight="1" x14ac:dyDescent="0.2"/>
    <row r="311" s="6" customFormat="1" ht="12.75" customHeight="1" x14ac:dyDescent="0.2"/>
    <row r="312" s="6" customFormat="1" ht="12.75" customHeight="1" x14ac:dyDescent="0.2"/>
    <row r="313" s="6" customFormat="1" ht="12.75" customHeight="1" x14ac:dyDescent="0.2"/>
    <row r="314" s="6" customFormat="1" ht="12.75" customHeight="1" x14ac:dyDescent="0.2"/>
    <row r="315" s="6" customFormat="1" ht="12.75" customHeight="1" x14ac:dyDescent="0.2"/>
    <row r="316" s="6" customFormat="1" ht="12.75" customHeight="1" x14ac:dyDescent="0.2"/>
    <row r="317" s="6" customFormat="1" ht="12.75" customHeight="1" x14ac:dyDescent="0.2"/>
    <row r="318" s="6" customFormat="1" ht="12.75" customHeight="1" x14ac:dyDescent="0.2"/>
    <row r="319" s="6" customFormat="1" ht="12.75" customHeight="1" x14ac:dyDescent="0.2"/>
    <row r="320" s="6" customFormat="1" ht="12.75" customHeight="1" x14ac:dyDescent="0.2"/>
    <row r="321" s="6" customFormat="1" ht="12.75" customHeight="1" x14ac:dyDescent="0.2"/>
    <row r="322" s="6" customFormat="1" ht="12.75" customHeight="1" x14ac:dyDescent="0.2"/>
    <row r="323" s="6" customFormat="1" ht="12.75" customHeight="1" x14ac:dyDescent="0.2"/>
    <row r="324" s="6" customFormat="1" ht="12.75" customHeight="1" x14ac:dyDescent="0.2"/>
    <row r="325" s="6" customFormat="1" ht="12.75" customHeight="1" x14ac:dyDescent="0.2"/>
    <row r="326" s="6" customFormat="1" ht="12.75" customHeight="1" x14ac:dyDescent="0.2"/>
    <row r="327" s="6" customFormat="1" ht="12.75" customHeight="1" x14ac:dyDescent="0.2"/>
    <row r="328" s="6" customFormat="1" ht="12.75" customHeight="1" x14ac:dyDescent="0.2"/>
    <row r="329" s="6" customFormat="1" ht="12.75" customHeight="1" x14ac:dyDescent="0.2"/>
    <row r="330" s="6" customFormat="1" ht="12.75" customHeight="1" x14ac:dyDescent="0.2"/>
    <row r="331" s="6" customFormat="1" ht="12.75" customHeight="1" x14ac:dyDescent="0.2"/>
    <row r="332" s="6" customFormat="1" ht="12.75" customHeight="1" x14ac:dyDescent="0.2"/>
    <row r="333" s="6" customFormat="1" ht="12.75" customHeight="1" x14ac:dyDescent="0.2"/>
    <row r="334" s="6" customFormat="1" ht="12.75" customHeight="1" x14ac:dyDescent="0.2"/>
    <row r="335" s="6" customFormat="1" ht="12.75" customHeight="1" x14ac:dyDescent="0.2"/>
    <row r="336" s="6" customFormat="1" ht="12.75" customHeight="1" x14ac:dyDescent="0.2"/>
    <row r="337" s="6" customFormat="1" ht="12.75" customHeight="1" x14ac:dyDescent="0.2"/>
    <row r="338" s="6" customFormat="1" ht="12.75" customHeight="1" x14ac:dyDescent="0.2"/>
    <row r="339" s="6" customFormat="1" ht="12.75" customHeight="1" x14ac:dyDescent="0.2"/>
    <row r="340" s="6" customFormat="1" ht="12.75" customHeight="1" x14ac:dyDescent="0.2"/>
    <row r="341" s="6" customFormat="1" ht="12.75" customHeight="1" x14ac:dyDescent="0.2"/>
    <row r="342" s="6" customFormat="1" ht="12.75" customHeight="1" x14ac:dyDescent="0.2"/>
    <row r="343" s="6" customFormat="1" ht="12.75" customHeight="1" x14ac:dyDescent="0.2"/>
    <row r="344" s="6" customFormat="1" ht="12.75" customHeight="1" x14ac:dyDescent="0.2"/>
    <row r="345" s="6" customFormat="1" ht="12.75" customHeight="1" x14ac:dyDescent="0.2"/>
    <row r="346" s="6" customFormat="1" ht="12.75" customHeight="1" x14ac:dyDescent="0.2"/>
    <row r="347" s="6" customFormat="1" ht="12.75" customHeight="1" x14ac:dyDescent="0.2"/>
    <row r="348" s="6" customFormat="1" ht="12.75" customHeight="1" x14ac:dyDescent="0.2"/>
    <row r="349" s="6" customFormat="1" ht="12.75" customHeight="1" x14ac:dyDescent="0.2"/>
    <row r="350" s="6" customFormat="1" ht="12.75" customHeight="1" x14ac:dyDescent="0.2"/>
    <row r="351" s="6" customFormat="1" ht="12.75" customHeight="1" x14ac:dyDescent="0.2"/>
    <row r="352" s="6" customFormat="1" ht="12.75" customHeight="1" x14ac:dyDescent="0.2"/>
    <row r="353" s="6" customFormat="1" ht="12.75" customHeight="1" x14ac:dyDescent="0.2"/>
    <row r="354" s="6" customFormat="1" ht="12.75" customHeight="1" x14ac:dyDescent="0.2"/>
    <row r="355" s="6" customFormat="1" ht="12.75" customHeight="1" x14ac:dyDescent="0.2"/>
    <row r="356" s="6" customFormat="1" ht="12.75" customHeight="1" x14ac:dyDescent="0.2"/>
    <row r="357" s="6" customFormat="1" ht="12.75" customHeight="1" x14ac:dyDescent="0.2"/>
    <row r="358" s="6" customFormat="1" ht="12.75" customHeight="1" x14ac:dyDescent="0.2"/>
    <row r="359" s="6" customFormat="1" ht="12.75" customHeight="1" x14ac:dyDescent="0.2"/>
    <row r="360" s="6" customFormat="1" ht="12.75" customHeight="1" x14ac:dyDescent="0.2"/>
    <row r="361" s="6" customFormat="1" ht="12.75" customHeight="1" x14ac:dyDescent="0.2"/>
    <row r="362" s="6" customFormat="1" ht="12.75" customHeight="1" x14ac:dyDescent="0.2"/>
    <row r="363" s="6" customFormat="1" ht="12.75" customHeight="1" x14ac:dyDescent="0.2"/>
    <row r="364" s="6" customFormat="1" ht="12.75" customHeight="1" x14ac:dyDescent="0.2"/>
    <row r="365" s="6" customFormat="1" ht="12.75" customHeight="1" x14ac:dyDescent="0.2"/>
    <row r="366" s="6" customFormat="1" ht="12.75" customHeight="1" x14ac:dyDescent="0.2"/>
    <row r="367" s="6" customFormat="1" ht="12.75" customHeight="1" x14ac:dyDescent="0.2"/>
    <row r="368" s="6" customFormat="1" ht="12.75" customHeight="1" x14ac:dyDescent="0.2"/>
    <row r="369" s="6" customFormat="1" ht="12.75" customHeight="1" x14ac:dyDescent="0.2"/>
    <row r="370" s="6" customFormat="1" ht="12.75" customHeight="1" x14ac:dyDescent="0.2"/>
    <row r="371" s="6" customFormat="1" ht="12.75" customHeight="1" x14ac:dyDescent="0.2"/>
    <row r="372" s="6" customFormat="1" ht="12.75" customHeight="1" x14ac:dyDescent="0.2"/>
    <row r="373" s="6" customFormat="1" ht="12.75" customHeight="1" x14ac:dyDescent="0.2"/>
    <row r="374" s="6" customFormat="1" ht="12.75" customHeight="1" x14ac:dyDescent="0.2"/>
    <row r="375" s="6" customFormat="1" ht="12.75" customHeight="1" x14ac:dyDescent="0.2"/>
    <row r="376" s="6" customFormat="1" ht="12.75" customHeight="1" x14ac:dyDescent="0.2"/>
    <row r="377" s="6" customFormat="1" ht="12.75" customHeight="1" x14ac:dyDescent="0.2"/>
    <row r="378" s="6" customFormat="1" ht="12.75" customHeight="1" x14ac:dyDescent="0.2"/>
    <row r="379" s="6" customFormat="1" ht="12.75" customHeight="1" x14ac:dyDescent="0.2"/>
    <row r="380" s="6" customFormat="1" ht="12.75" customHeight="1" x14ac:dyDescent="0.2"/>
    <row r="381" s="6" customFormat="1" ht="12.75" customHeight="1" x14ac:dyDescent="0.2"/>
    <row r="382" s="6" customFormat="1" ht="12.75" customHeight="1" x14ac:dyDescent="0.2"/>
    <row r="383" s="6" customFormat="1" ht="12.75" customHeight="1" x14ac:dyDescent="0.2"/>
    <row r="384" s="6" customFormat="1" ht="12.75" customHeight="1" x14ac:dyDescent="0.2"/>
    <row r="385" s="6" customFormat="1" ht="12.75" customHeight="1" x14ac:dyDescent="0.2"/>
    <row r="386" s="6" customFormat="1" ht="12.75" customHeight="1" x14ac:dyDescent="0.2"/>
    <row r="387" s="6" customFormat="1" ht="12.75" customHeight="1" x14ac:dyDescent="0.2"/>
    <row r="388" s="6" customFormat="1" ht="12.75" customHeight="1" x14ac:dyDescent="0.2"/>
    <row r="389" s="6" customFormat="1" ht="12.75" customHeight="1" x14ac:dyDescent="0.2"/>
    <row r="390" s="6" customFormat="1" ht="12.75" customHeight="1" x14ac:dyDescent="0.2"/>
    <row r="391" s="6" customFormat="1" ht="12.75" customHeight="1" x14ac:dyDescent="0.2"/>
    <row r="392" s="6" customFormat="1" ht="12.75" customHeight="1" x14ac:dyDescent="0.2"/>
    <row r="393" s="6" customFormat="1" ht="12.75" customHeight="1" x14ac:dyDescent="0.2"/>
    <row r="394" s="6" customFormat="1" ht="12.75" customHeight="1" x14ac:dyDescent="0.2"/>
    <row r="395" s="6" customFormat="1" ht="12.75" customHeight="1" x14ac:dyDescent="0.2"/>
    <row r="396" s="6" customFormat="1" ht="12.75" customHeight="1" x14ac:dyDescent="0.2"/>
    <row r="397" s="6" customFormat="1" ht="12.75" customHeight="1" x14ac:dyDescent="0.2"/>
    <row r="398" s="6" customFormat="1" ht="12.75" customHeight="1" x14ac:dyDescent="0.2"/>
    <row r="399" s="6" customFormat="1" ht="12.75" customHeight="1" x14ac:dyDescent="0.2"/>
    <row r="400" s="6" customFormat="1" ht="12.75" customHeight="1" x14ac:dyDescent="0.2"/>
    <row r="401" s="6" customFormat="1" ht="12.75" customHeight="1" x14ac:dyDescent="0.2"/>
    <row r="402" s="6" customFormat="1" ht="12.75" customHeight="1" x14ac:dyDescent="0.2"/>
    <row r="403" s="6" customFormat="1" ht="12.75" customHeight="1" x14ac:dyDescent="0.2"/>
    <row r="404" s="6" customFormat="1" ht="12.75" customHeight="1" x14ac:dyDescent="0.2"/>
    <row r="405" s="6" customFormat="1" ht="12.75" customHeight="1" x14ac:dyDescent="0.2"/>
    <row r="406" s="6" customFormat="1" ht="12.75" customHeight="1" x14ac:dyDescent="0.2"/>
    <row r="407" s="6" customFormat="1" ht="12.75" customHeight="1" x14ac:dyDescent="0.2"/>
    <row r="408" s="6" customFormat="1" ht="12.75" customHeight="1" x14ac:dyDescent="0.2"/>
    <row r="409" s="6" customFormat="1" ht="12.75" customHeight="1" x14ac:dyDescent="0.2"/>
    <row r="410" s="6" customFormat="1" ht="12.75" customHeight="1" x14ac:dyDescent="0.2"/>
    <row r="411" s="6" customFormat="1" ht="12.75" customHeight="1" x14ac:dyDescent="0.2"/>
    <row r="412" s="6" customFormat="1" ht="12.75" customHeight="1" x14ac:dyDescent="0.2"/>
    <row r="413" s="6" customFormat="1" ht="12.75" customHeight="1" x14ac:dyDescent="0.2"/>
    <row r="414" s="6" customFormat="1" ht="12.75" customHeight="1" x14ac:dyDescent="0.2"/>
    <row r="415" s="6" customFormat="1" ht="12.75" customHeight="1" x14ac:dyDescent="0.2"/>
    <row r="416" s="6" customFormat="1" ht="12.75" customHeight="1" x14ac:dyDescent="0.2"/>
    <row r="417" s="6" customFormat="1" ht="12.75" customHeight="1" x14ac:dyDescent="0.2"/>
    <row r="418" s="6" customFormat="1" ht="12.75" customHeight="1" x14ac:dyDescent="0.2"/>
    <row r="419" s="6" customFormat="1" ht="12.75" customHeight="1" x14ac:dyDescent="0.2"/>
    <row r="420" s="6" customFormat="1" ht="12.75" customHeight="1" x14ac:dyDescent="0.2"/>
    <row r="421" s="6" customFormat="1" ht="12.75" customHeight="1" x14ac:dyDescent="0.2"/>
    <row r="422" s="6" customFormat="1" ht="12.75" customHeight="1" x14ac:dyDescent="0.2"/>
    <row r="423" s="6" customFormat="1" ht="12.75" customHeight="1" x14ac:dyDescent="0.2"/>
    <row r="424" s="6" customFormat="1" ht="12.75" customHeight="1" x14ac:dyDescent="0.2"/>
    <row r="425" s="6" customFormat="1" ht="12.75" customHeight="1" x14ac:dyDescent="0.2"/>
    <row r="426" s="6" customFormat="1" ht="12.75" customHeight="1" x14ac:dyDescent="0.2"/>
    <row r="427" s="6" customFormat="1" ht="12.75" customHeight="1" x14ac:dyDescent="0.2"/>
    <row r="428" s="6" customFormat="1" ht="12.75" customHeight="1" x14ac:dyDescent="0.2"/>
    <row r="429" s="6" customFormat="1" ht="12.75" customHeight="1" x14ac:dyDescent="0.2"/>
    <row r="430" s="6" customFormat="1" ht="12.75" customHeight="1" x14ac:dyDescent="0.2"/>
    <row r="431" s="6" customFormat="1" ht="12.75" customHeight="1" x14ac:dyDescent="0.2"/>
    <row r="432" s="6" customFormat="1" ht="12.75" customHeight="1" x14ac:dyDescent="0.2"/>
    <row r="433" s="6" customFormat="1" ht="12.75" customHeight="1" x14ac:dyDescent="0.2"/>
    <row r="434" s="6" customFormat="1" ht="12.75" customHeight="1" x14ac:dyDescent="0.2"/>
    <row r="435" s="6" customFormat="1" ht="12.75" customHeight="1" x14ac:dyDescent="0.2"/>
    <row r="436" s="6" customFormat="1" ht="12.75" customHeight="1" x14ac:dyDescent="0.2"/>
    <row r="437" s="6" customFormat="1" ht="12.75" customHeight="1" x14ac:dyDescent="0.2"/>
    <row r="438" s="6" customFormat="1" ht="12.75" customHeight="1" x14ac:dyDescent="0.2"/>
    <row r="439" s="6" customFormat="1" ht="12.75" customHeight="1" x14ac:dyDescent="0.2"/>
    <row r="440" s="6" customFormat="1" ht="12.75" customHeight="1" x14ac:dyDescent="0.2"/>
    <row r="441" s="6" customFormat="1" ht="12.75" customHeight="1" x14ac:dyDescent="0.2"/>
    <row r="442" s="6" customFormat="1" ht="12.75" customHeight="1" x14ac:dyDescent="0.2"/>
    <row r="443" s="6" customFormat="1" ht="12.75" customHeight="1" x14ac:dyDescent="0.2"/>
    <row r="444" s="6" customFormat="1" ht="12.75" customHeight="1" x14ac:dyDescent="0.2"/>
    <row r="445" s="6" customFormat="1" ht="12.75" customHeight="1" x14ac:dyDescent="0.2"/>
    <row r="446" s="6" customFormat="1" ht="12.75" customHeight="1" x14ac:dyDescent="0.2"/>
    <row r="447" s="6" customFormat="1" ht="12.75" customHeight="1" x14ac:dyDescent="0.2"/>
    <row r="448" s="6" customFormat="1" ht="12.75" customHeight="1" x14ac:dyDescent="0.2"/>
    <row r="449" s="6" customFormat="1" ht="12.75" customHeight="1" x14ac:dyDescent="0.2"/>
    <row r="450" s="6" customFormat="1" ht="12.75" customHeight="1" x14ac:dyDescent="0.2"/>
    <row r="451" s="6" customFormat="1" ht="12.75" customHeight="1" x14ac:dyDescent="0.2"/>
    <row r="452" s="6" customFormat="1" ht="12.75" customHeight="1" x14ac:dyDescent="0.2"/>
    <row r="453" s="6" customFormat="1" ht="12.75" customHeight="1" x14ac:dyDescent="0.2"/>
    <row r="454" s="6" customFormat="1" ht="12.75" customHeight="1" x14ac:dyDescent="0.2"/>
    <row r="455" s="6" customFormat="1" ht="12.75" customHeight="1" x14ac:dyDescent="0.2"/>
    <row r="456" s="6" customFormat="1" ht="12.75" customHeight="1" x14ac:dyDescent="0.2"/>
    <row r="457" s="6" customFormat="1" ht="12.75" customHeight="1" x14ac:dyDescent="0.2"/>
    <row r="458" s="6" customFormat="1" ht="12.75" customHeight="1" x14ac:dyDescent="0.2"/>
    <row r="459" s="6" customFormat="1" ht="12.75" customHeight="1" x14ac:dyDescent="0.2"/>
    <row r="460" s="6" customFormat="1" ht="12.75" customHeight="1" x14ac:dyDescent="0.2"/>
    <row r="461" s="6" customFormat="1" ht="12.75" customHeight="1" x14ac:dyDescent="0.2"/>
    <row r="462" s="6" customFormat="1" ht="12.75" customHeight="1" x14ac:dyDescent="0.2"/>
    <row r="463" s="6" customFormat="1" ht="12.75" customHeight="1" x14ac:dyDescent="0.2"/>
    <row r="464" s="6" customFormat="1" ht="12.75" customHeight="1" x14ac:dyDescent="0.2"/>
    <row r="465" s="6" customFormat="1" ht="12.75" customHeight="1" x14ac:dyDescent="0.2"/>
    <row r="466" s="6" customFormat="1" ht="12.75" customHeight="1" x14ac:dyDescent="0.2"/>
    <row r="467" s="6" customFormat="1" ht="12.75" customHeight="1" x14ac:dyDescent="0.2"/>
    <row r="468" s="6" customFormat="1" ht="12.75" customHeight="1" x14ac:dyDescent="0.2"/>
    <row r="469" s="6" customFormat="1" ht="12.75" customHeight="1" x14ac:dyDescent="0.2"/>
    <row r="470" s="6" customFormat="1" ht="12.75" customHeight="1" x14ac:dyDescent="0.2"/>
    <row r="471" s="6" customFormat="1" ht="12.75" customHeight="1" x14ac:dyDescent="0.2"/>
    <row r="472" s="6" customFormat="1" ht="12.75" customHeight="1" x14ac:dyDescent="0.2"/>
    <row r="473" s="6" customFormat="1" ht="12.75" customHeight="1" x14ac:dyDescent="0.2"/>
    <row r="474" s="6" customFormat="1" ht="12.75" customHeight="1" x14ac:dyDescent="0.2"/>
    <row r="475" s="6" customFormat="1" ht="12.75" customHeight="1" x14ac:dyDescent="0.2"/>
    <row r="476" s="6" customFormat="1" ht="12.75" customHeight="1" x14ac:dyDescent="0.2"/>
    <row r="477" s="6" customFormat="1" ht="12.75" customHeight="1" x14ac:dyDescent="0.2"/>
    <row r="478" s="6" customFormat="1" ht="12.75" customHeight="1" x14ac:dyDescent="0.2"/>
    <row r="479" s="6" customFormat="1" ht="12.75" customHeight="1" x14ac:dyDescent="0.2"/>
    <row r="480" s="6" customFormat="1" ht="12.75" customHeight="1" x14ac:dyDescent="0.2"/>
    <row r="481" s="6" customFormat="1" ht="12.75" customHeight="1" x14ac:dyDescent="0.2"/>
    <row r="482" s="6" customFormat="1" ht="12.75" customHeight="1" x14ac:dyDescent="0.2"/>
    <row r="483" s="6" customFormat="1" ht="12.75" customHeight="1" x14ac:dyDescent="0.2"/>
    <row r="484" s="6" customFormat="1" ht="12.75" customHeight="1" x14ac:dyDescent="0.2"/>
    <row r="485" s="6" customFormat="1" ht="12.75" customHeight="1" x14ac:dyDescent="0.2"/>
    <row r="486" s="6" customFormat="1" ht="12.75" customHeight="1" x14ac:dyDescent="0.2"/>
    <row r="487" s="6" customFormat="1" ht="12.75" customHeight="1" x14ac:dyDescent="0.2"/>
    <row r="488" s="6" customFormat="1" ht="12.75" customHeight="1" x14ac:dyDescent="0.2"/>
    <row r="489" s="6" customFormat="1" ht="12.75" customHeight="1" x14ac:dyDescent="0.2"/>
    <row r="490" s="6" customFormat="1" ht="12.75" customHeight="1" x14ac:dyDescent="0.2"/>
    <row r="491" s="6" customFormat="1" ht="12.75" customHeight="1" x14ac:dyDescent="0.2"/>
    <row r="492" s="6" customFormat="1" ht="12.75" customHeight="1" x14ac:dyDescent="0.2"/>
    <row r="493" s="6" customFormat="1" ht="12.75" customHeight="1" x14ac:dyDescent="0.2"/>
    <row r="494" s="6" customFormat="1" ht="12.75" customHeight="1" x14ac:dyDescent="0.2"/>
    <row r="495" s="6" customFormat="1" ht="12.75" customHeight="1" x14ac:dyDescent="0.2"/>
    <row r="496" s="6" customFormat="1" ht="12.75" customHeight="1" x14ac:dyDescent="0.2"/>
    <row r="497" s="6" customFormat="1" ht="12.75" customHeight="1" x14ac:dyDescent="0.2"/>
    <row r="498" s="6" customFormat="1" ht="12.75" customHeight="1" x14ac:dyDescent="0.2"/>
    <row r="499" s="6" customFormat="1" ht="12.75" customHeight="1" x14ac:dyDescent="0.2"/>
    <row r="500" s="6" customFormat="1" ht="12.75" customHeight="1" x14ac:dyDescent="0.2"/>
    <row r="501" s="6" customFormat="1" ht="12.75" customHeight="1" x14ac:dyDescent="0.2"/>
    <row r="502" s="6" customFormat="1" ht="12.75" customHeight="1" x14ac:dyDescent="0.2"/>
    <row r="503" s="6" customFormat="1" ht="12.75" customHeight="1" x14ac:dyDescent="0.2"/>
    <row r="504" s="6" customFormat="1" ht="12.75" customHeight="1" x14ac:dyDescent="0.2"/>
    <row r="505" s="6" customFormat="1" ht="12.75" customHeight="1" x14ac:dyDescent="0.2"/>
    <row r="506" s="6" customFormat="1" ht="12.75" customHeight="1" x14ac:dyDescent="0.2"/>
    <row r="507" s="6" customFormat="1" ht="12.75" customHeight="1" x14ac:dyDescent="0.2"/>
    <row r="508" s="6" customFormat="1" ht="12.75" customHeight="1" x14ac:dyDescent="0.2"/>
    <row r="509" s="6" customFormat="1" ht="12.75" customHeight="1" x14ac:dyDescent="0.2"/>
    <row r="510" s="6" customFormat="1" ht="12.75" customHeight="1" x14ac:dyDescent="0.2"/>
    <row r="511" s="6" customFormat="1" ht="12.75" customHeight="1" x14ac:dyDescent="0.2"/>
    <row r="512" s="6" customFormat="1" ht="12.75" customHeight="1" x14ac:dyDescent="0.2"/>
    <row r="513" s="6" customFormat="1" ht="12.75" customHeight="1" x14ac:dyDescent="0.2"/>
    <row r="514" s="6" customFormat="1" ht="12.75" customHeight="1" x14ac:dyDescent="0.2"/>
    <row r="515" s="6" customFormat="1" ht="12.75" customHeight="1" x14ac:dyDescent="0.2"/>
    <row r="516" s="6" customFormat="1" ht="12.75" customHeight="1" x14ac:dyDescent="0.2"/>
    <row r="517" s="6" customFormat="1" ht="12.75" customHeight="1" x14ac:dyDescent="0.2"/>
    <row r="518" s="6" customFormat="1" ht="12.75" customHeight="1" x14ac:dyDescent="0.2"/>
    <row r="519" s="6" customFormat="1" ht="12.75" customHeight="1" x14ac:dyDescent="0.2"/>
    <row r="520" s="6" customFormat="1" ht="12.75" customHeight="1" x14ac:dyDescent="0.2"/>
    <row r="521" s="6" customFormat="1" ht="12.75" customHeight="1" x14ac:dyDescent="0.2"/>
    <row r="522" s="6" customFormat="1" ht="12.75" customHeight="1" x14ac:dyDescent="0.2"/>
    <row r="523" s="6" customFormat="1" ht="12.75" customHeight="1" x14ac:dyDescent="0.2"/>
    <row r="524" s="6" customFormat="1" ht="12.75" customHeight="1" x14ac:dyDescent="0.2"/>
    <row r="525" s="6" customFormat="1" ht="12.75" customHeight="1" x14ac:dyDescent="0.2"/>
    <row r="526" s="6" customFormat="1" ht="12.75" customHeight="1" x14ac:dyDescent="0.2"/>
    <row r="527" s="6" customFormat="1" ht="12.75" customHeight="1" x14ac:dyDescent="0.2"/>
    <row r="528" s="6" customFormat="1" ht="12.75" customHeight="1" x14ac:dyDescent="0.2"/>
    <row r="529" s="6" customFormat="1" ht="12.75" customHeight="1" x14ac:dyDescent="0.2"/>
    <row r="530" s="6" customFormat="1" ht="12.75" customHeight="1" x14ac:dyDescent="0.2"/>
    <row r="531" s="6" customFormat="1" ht="12.75" customHeight="1" x14ac:dyDescent="0.2"/>
    <row r="532" s="6" customFormat="1" ht="12.75" customHeight="1" x14ac:dyDescent="0.2"/>
    <row r="533" s="6" customFormat="1" ht="12.75" customHeight="1" x14ac:dyDescent="0.2"/>
    <row r="534" s="6" customFormat="1" ht="12.75" customHeight="1" x14ac:dyDescent="0.2"/>
    <row r="535" s="6" customFormat="1" ht="12.75" customHeight="1" x14ac:dyDescent="0.2"/>
    <row r="536" s="6" customFormat="1" ht="12.75" customHeight="1" x14ac:dyDescent="0.2"/>
    <row r="537" s="6" customFormat="1" ht="12.75" customHeight="1" x14ac:dyDescent="0.2"/>
    <row r="538" s="6" customFormat="1" ht="12.75" customHeight="1" x14ac:dyDescent="0.2"/>
    <row r="539" s="6" customFormat="1" ht="12.75" customHeight="1" x14ac:dyDescent="0.2"/>
    <row r="540" s="6" customFormat="1" ht="12.75" customHeight="1" x14ac:dyDescent="0.2"/>
    <row r="541" s="6" customFormat="1" ht="12.75" customHeight="1" x14ac:dyDescent="0.2"/>
    <row r="542" s="6" customFormat="1" ht="12.75" customHeight="1" x14ac:dyDescent="0.2"/>
    <row r="543" s="6" customFormat="1" ht="12.75" customHeight="1" x14ac:dyDescent="0.2"/>
    <row r="544" s="6" customFormat="1" ht="12.75" customHeight="1" x14ac:dyDescent="0.2"/>
    <row r="545" s="6" customFormat="1" ht="12.75" customHeight="1" x14ac:dyDescent="0.2"/>
    <row r="546" s="6" customFormat="1" ht="12.75" customHeight="1" x14ac:dyDescent="0.2"/>
    <row r="547" s="6" customFormat="1" ht="12.75" customHeight="1" x14ac:dyDescent="0.2"/>
    <row r="548" s="6" customFormat="1" ht="12.75" customHeight="1" x14ac:dyDescent="0.2"/>
    <row r="549" s="6" customFormat="1" ht="12.75" customHeight="1" x14ac:dyDescent="0.2"/>
    <row r="550" s="6" customFormat="1" ht="12.75" customHeight="1" x14ac:dyDescent="0.2"/>
    <row r="551" s="6" customFormat="1" ht="12.75" customHeight="1" x14ac:dyDescent="0.2"/>
    <row r="552" s="6" customFormat="1" ht="12.75" customHeight="1" x14ac:dyDescent="0.2"/>
    <row r="553" s="6" customFormat="1" ht="12.75" customHeight="1" x14ac:dyDescent="0.2"/>
    <row r="554" s="6" customFormat="1" ht="12.75" customHeight="1" x14ac:dyDescent="0.2"/>
    <row r="555" s="6" customFormat="1" ht="12.75" customHeight="1" x14ac:dyDescent="0.2"/>
    <row r="556" s="6" customFormat="1" ht="12.75" customHeight="1" x14ac:dyDescent="0.2"/>
    <row r="557" s="6" customFormat="1" ht="12.75" customHeight="1" x14ac:dyDescent="0.2"/>
    <row r="558" s="6" customFormat="1" ht="12.75" customHeight="1" x14ac:dyDescent="0.2"/>
    <row r="559" s="6" customFormat="1" ht="12.75" customHeight="1" x14ac:dyDescent="0.2"/>
    <row r="560" s="6" customFormat="1" ht="12.75" customHeight="1" x14ac:dyDescent="0.2"/>
    <row r="561" s="6" customFormat="1" ht="12.75" customHeight="1" x14ac:dyDescent="0.2"/>
    <row r="562" s="6" customFormat="1" ht="12.75" customHeight="1" x14ac:dyDescent="0.2"/>
    <row r="563" s="6" customFormat="1" ht="12.75" customHeight="1" x14ac:dyDescent="0.2"/>
    <row r="564" s="6" customFormat="1" ht="12.75" customHeight="1" x14ac:dyDescent="0.2"/>
    <row r="565" s="6" customFormat="1" ht="12.75" customHeight="1" x14ac:dyDescent="0.2"/>
    <row r="566" s="6" customFormat="1" ht="12.75" customHeight="1" x14ac:dyDescent="0.2"/>
    <row r="567" s="6" customFormat="1" ht="12.75" customHeight="1" x14ac:dyDescent="0.2"/>
    <row r="568" s="6" customFormat="1" ht="12.75" customHeight="1" x14ac:dyDescent="0.2"/>
    <row r="569" s="6" customFormat="1" ht="12.75" customHeight="1" x14ac:dyDescent="0.2"/>
    <row r="570" s="6" customFormat="1" ht="12.75" customHeight="1" x14ac:dyDescent="0.2"/>
    <row r="571" s="6" customFormat="1" ht="12.75" customHeight="1" x14ac:dyDescent="0.2"/>
    <row r="572" s="6" customFormat="1" ht="12.75" customHeight="1" x14ac:dyDescent="0.2"/>
    <row r="573" s="6" customFormat="1" ht="12.75" customHeight="1" x14ac:dyDescent="0.2"/>
    <row r="574" s="6" customFormat="1" ht="12.75" customHeight="1" x14ac:dyDescent="0.2"/>
    <row r="575" s="6" customFormat="1" ht="12.75" customHeight="1" x14ac:dyDescent="0.2"/>
    <row r="576" s="6" customFormat="1" ht="12.75" customHeight="1" x14ac:dyDescent="0.2"/>
    <row r="577" s="6" customFormat="1" ht="12.75" customHeight="1" x14ac:dyDescent="0.2"/>
    <row r="578" s="6" customFormat="1" ht="12.75" customHeight="1" x14ac:dyDescent="0.2"/>
    <row r="579" s="6" customFormat="1" ht="12.75" customHeight="1" x14ac:dyDescent="0.2"/>
    <row r="580" s="6" customFormat="1" ht="12.75" customHeight="1" x14ac:dyDescent="0.2"/>
    <row r="581" s="6" customFormat="1" ht="12.75" customHeight="1" x14ac:dyDescent="0.2"/>
    <row r="582" s="6" customFormat="1" ht="12.75" customHeight="1" x14ac:dyDescent="0.2"/>
    <row r="583" s="6" customFormat="1" ht="12.75" customHeight="1" x14ac:dyDescent="0.2"/>
    <row r="584" s="6" customFormat="1" ht="12.75" customHeight="1" x14ac:dyDescent="0.2"/>
    <row r="585" s="6" customFormat="1" ht="12.75" customHeight="1" x14ac:dyDescent="0.2"/>
    <row r="586" s="6" customFormat="1" ht="12.75" customHeight="1" x14ac:dyDescent="0.2"/>
    <row r="587" s="6" customFormat="1" ht="12.75" customHeight="1" x14ac:dyDescent="0.2"/>
    <row r="588" s="6" customFormat="1" ht="12.75" customHeight="1" x14ac:dyDescent="0.2"/>
    <row r="589" s="6" customFormat="1" ht="12.75" customHeight="1" x14ac:dyDescent="0.2"/>
    <row r="590" s="6" customFormat="1" ht="12.75" customHeight="1" x14ac:dyDescent="0.2"/>
    <row r="591" s="6" customFormat="1" ht="12.75" customHeight="1" x14ac:dyDescent="0.2"/>
    <row r="592" s="6" customFormat="1" ht="12.75" customHeight="1" x14ac:dyDescent="0.2"/>
    <row r="593" s="6" customFormat="1" ht="12.75" customHeight="1" x14ac:dyDescent="0.2"/>
    <row r="594" s="6" customFormat="1" ht="12.75" customHeight="1" x14ac:dyDescent="0.2"/>
    <row r="595" s="6" customFormat="1" ht="12.75" customHeight="1" x14ac:dyDescent="0.2"/>
    <row r="596" s="6" customFormat="1" ht="12.75" customHeight="1" x14ac:dyDescent="0.2"/>
    <row r="597" s="6" customFormat="1" ht="12.75" customHeight="1" x14ac:dyDescent="0.2"/>
    <row r="598" s="6" customFormat="1" ht="12.75" customHeight="1" x14ac:dyDescent="0.2"/>
    <row r="599" s="6" customFormat="1" ht="12.75" customHeight="1" x14ac:dyDescent="0.2"/>
    <row r="600" s="6" customFormat="1" ht="12.75" customHeight="1" x14ac:dyDescent="0.2"/>
    <row r="601" s="6" customFormat="1" ht="12.75" customHeight="1" x14ac:dyDescent="0.2"/>
    <row r="602" s="6" customFormat="1" ht="12.75" customHeight="1" x14ac:dyDescent="0.2"/>
    <row r="603" s="6" customFormat="1" ht="12.75" customHeight="1" x14ac:dyDescent="0.2"/>
    <row r="604" s="6" customFormat="1" ht="12.75" customHeight="1" x14ac:dyDescent="0.2"/>
    <row r="605" s="6" customFormat="1" ht="12.75" customHeight="1" x14ac:dyDescent="0.2"/>
    <row r="606" s="6" customFormat="1" ht="12.75" customHeight="1" x14ac:dyDescent="0.2"/>
    <row r="607" s="6" customFormat="1" ht="12.75" customHeight="1" x14ac:dyDescent="0.2"/>
    <row r="608" s="6" customFormat="1" ht="12.75" customHeight="1" x14ac:dyDescent="0.2"/>
    <row r="609" s="6" customFormat="1" ht="12.75" customHeight="1" x14ac:dyDescent="0.2"/>
    <row r="610" s="6" customFormat="1" ht="12.75" customHeight="1" x14ac:dyDescent="0.2"/>
    <row r="611" s="6" customFormat="1" ht="12.75" customHeight="1" x14ac:dyDescent="0.2"/>
    <row r="612" s="6" customFormat="1" ht="12.75" customHeight="1" x14ac:dyDescent="0.2"/>
    <row r="613" s="6" customFormat="1" ht="12.75" customHeight="1" x14ac:dyDescent="0.2"/>
    <row r="614" s="6" customFormat="1" ht="12.75" customHeight="1" x14ac:dyDescent="0.2"/>
    <row r="615" s="6" customFormat="1" ht="12.75" customHeight="1" x14ac:dyDescent="0.2"/>
    <row r="616" s="6" customFormat="1" ht="12.75" customHeight="1" x14ac:dyDescent="0.2"/>
    <row r="617" s="6" customFormat="1" ht="12.75" customHeight="1" x14ac:dyDescent="0.2"/>
    <row r="618" s="6" customFormat="1" ht="12.75" customHeight="1" x14ac:dyDescent="0.2"/>
    <row r="619" s="6" customFormat="1" ht="12.75" customHeight="1" x14ac:dyDescent="0.2"/>
    <row r="620" s="6" customFormat="1" ht="12.75" customHeight="1" x14ac:dyDescent="0.2"/>
    <row r="621" s="6" customFormat="1" ht="12.75" customHeight="1" x14ac:dyDescent="0.2"/>
    <row r="622" s="6" customFormat="1" ht="12.75" customHeight="1" x14ac:dyDescent="0.2"/>
    <row r="623" s="6" customFormat="1" ht="12.75" customHeight="1" x14ac:dyDescent="0.2"/>
    <row r="624" s="6" customFormat="1" ht="12.75" customHeight="1" x14ac:dyDescent="0.2"/>
    <row r="625" s="6" customFormat="1" ht="12.75" customHeight="1" x14ac:dyDescent="0.2"/>
    <row r="626" s="6" customFormat="1" ht="12.75" customHeight="1" x14ac:dyDescent="0.2"/>
    <row r="627" s="6" customFormat="1" ht="12.75" customHeight="1" x14ac:dyDescent="0.2"/>
    <row r="628" s="6" customFormat="1" ht="12.75" customHeight="1" x14ac:dyDescent="0.2"/>
    <row r="629" s="6" customFormat="1" ht="12.75" customHeight="1" x14ac:dyDescent="0.2"/>
    <row r="630" s="6" customFormat="1" ht="12.75" customHeight="1" x14ac:dyDescent="0.2"/>
    <row r="631" s="6" customFormat="1" ht="12.75" customHeight="1" x14ac:dyDescent="0.2"/>
    <row r="632" s="6" customFormat="1" ht="12.75" customHeight="1" x14ac:dyDescent="0.2"/>
    <row r="633" s="6" customFormat="1" ht="12.75" customHeight="1" x14ac:dyDescent="0.2"/>
    <row r="634" s="6" customFormat="1" ht="12.75" customHeight="1" x14ac:dyDescent="0.2"/>
    <row r="635" s="6" customFormat="1" ht="12.75" customHeight="1" x14ac:dyDescent="0.2"/>
    <row r="636" s="6" customFormat="1" ht="12.75" customHeight="1" x14ac:dyDescent="0.2"/>
    <row r="637" s="6" customFormat="1" ht="12.75" customHeight="1" x14ac:dyDescent="0.2"/>
    <row r="638" s="6" customFormat="1" ht="12.75" customHeight="1" x14ac:dyDescent="0.2"/>
    <row r="639" s="6" customFormat="1" ht="12.75" customHeight="1" x14ac:dyDescent="0.2"/>
    <row r="640" s="6" customFormat="1" ht="12.75" customHeight="1" x14ac:dyDescent="0.2"/>
    <row r="641" s="6" customFormat="1" ht="12.75" customHeight="1" x14ac:dyDescent="0.2"/>
    <row r="642" s="6" customFormat="1" ht="12.75" customHeight="1" x14ac:dyDescent="0.2"/>
    <row r="643" s="6" customFormat="1" ht="12.75" customHeight="1" x14ac:dyDescent="0.2"/>
    <row r="644" s="6" customFormat="1" ht="12.75" customHeight="1" x14ac:dyDescent="0.2"/>
    <row r="645" s="6" customFormat="1" ht="12.75" customHeight="1" x14ac:dyDescent="0.2"/>
    <row r="646" s="6" customFormat="1" ht="12.75" customHeight="1" x14ac:dyDescent="0.2"/>
    <row r="647" s="6" customFormat="1" ht="12.75" customHeight="1" x14ac:dyDescent="0.2"/>
    <row r="648" s="6" customFormat="1" ht="12.75" customHeight="1" x14ac:dyDescent="0.2"/>
    <row r="649" s="6" customFormat="1" ht="12.75" customHeight="1" x14ac:dyDescent="0.2"/>
    <row r="650" s="6" customFormat="1" ht="12.75" customHeight="1" x14ac:dyDescent="0.2"/>
    <row r="651" s="6" customFormat="1" ht="12.75" customHeight="1" x14ac:dyDescent="0.2"/>
    <row r="652" s="6" customFormat="1" ht="12.75" customHeight="1" x14ac:dyDescent="0.2"/>
    <row r="653" s="6" customFormat="1" ht="12.75" customHeight="1" x14ac:dyDescent="0.2"/>
    <row r="654" s="6" customFormat="1" ht="12.75" customHeight="1" x14ac:dyDescent="0.2"/>
    <row r="655" s="6" customFormat="1" ht="12.75" customHeight="1" x14ac:dyDescent="0.2"/>
    <row r="656" s="6" customFormat="1" ht="12.75" customHeight="1" x14ac:dyDescent="0.2"/>
    <row r="657" s="6" customFormat="1" ht="12.75" customHeight="1" x14ac:dyDescent="0.2"/>
    <row r="658" s="6" customFormat="1" ht="12.75" customHeight="1" x14ac:dyDescent="0.2"/>
    <row r="659" s="6" customFormat="1" ht="12.75" customHeight="1" x14ac:dyDescent="0.2"/>
    <row r="660" s="6" customFormat="1" ht="12.75" customHeight="1" x14ac:dyDescent="0.2"/>
    <row r="661" s="6" customFormat="1" ht="12.75" customHeight="1" x14ac:dyDescent="0.2"/>
    <row r="662" s="6" customFormat="1" ht="12.75" customHeight="1" x14ac:dyDescent="0.2"/>
    <row r="663" s="6" customFormat="1" ht="12.75" customHeight="1" x14ac:dyDescent="0.2"/>
    <row r="664" s="6" customFormat="1" ht="12.75" customHeight="1" x14ac:dyDescent="0.2"/>
    <row r="665" s="6" customFormat="1" ht="12.75" customHeight="1" x14ac:dyDescent="0.2"/>
    <row r="666" s="6" customFormat="1" ht="12.75" customHeight="1" x14ac:dyDescent="0.2"/>
    <row r="667" s="6" customFormat="1" ht="12.75" customHeight="1" x14ac:dyDescent="0.2"/>
    <row r="668" s="6" customFormat="1" ht="12.75" customHeight="1" x14ac:dyDescent="0.2"/>
    <row r="669" s="6" customFormat="1" ht="12.75" customHeight="1" x14ac:dyDescent="0.2"/>
    <row r="670" s="6" customFormat="1" ht="12.75" customHeight="1" x14ac:dyDescent="0.2"/>
    <row r="671" s="6" customFormat="1" ht="12.75" customHeight="1" x14ac:dyDescent="0.2"/>
    <row r="672" s="6" customFormat="1" ht="12.75" customHeight="1" x14ac:dyDescent="0.2"/>
    <row r="673" s="6" customFormat="1" ht="12.75" customHeight="1" x14ac:dyDescent="0.2"/>
    <row r="674" s="6" customFormat="1" ht="12.75" customHeight="1" x14ac:dyDescent="0.2"/>
    <row r="675" s="6" customFormat="1" ht="12.75" customHeight="1" x14ac:dyDescent="0.2"/>
    <row r="676" s="6" customFormat="1" ht="12.75" customHeight="1" x14ac:dyDescent="0.2"/>
    <row r="677" s="6" customFormat="1" ht="12.75" customHeight="1" x14ac:dyDescent="0.2"/>
    <row r="678" s="6" customFormat="1" ht="12.75" customHeight="1" x14ac:dyDescent="0.2"/>
    <row r="679" s="6" customFormat="1" ht="12.75" customHeight="1" x14ac:dyDescent="0.2"/>
    <row r="680" s="6" customFormat="1" ht="12.75" customHeight="1" x14ac:dyDescent="0.2"/>
    <row r="681" s="6" customFormat="1" ht="12.75" customHeight="1" x14ac:dyDescent="0.2"/>
    <row r="682" s="6" customFormat="1" ht="12.75" customHeight="1" x14ac:dyDescent="0.2"/>
    <row r="683" s="6" customFormat="1" ht="12.75" customHeight="1" x14ac:dyDescent="0.2"/>
    <row r="684" s="6" customFormat="1" ht="12.75" customHeight="1" x14ac:dyDescent="0.2"/>
    <row r="685" s="6" customFormat="1" ht="12.75" customHeight="1" x14ac:dyDescent="0.2"/>
    <row r="686" s="6" customFormat="1" ht="12.75" customHeight="1" x14ac:dyDescent="0.2"/>
    <row r="687" s="6" customFormat="1" ht="12.75" customHeight="1" x14ac:dyDescent="0.2"/>
    <row r="688" s="6" customFormat="1" ht="12.75" customHeight="1" x14ac:dyDescent="0.2"/>
    <row r="689" s="6" customFormat="1" ht="12.75" customHeight="1" x14ac:dyDescent="0.2"/>
    <row r="690" s="6" customFormat="1" ht="12.75" customHeight="1" x14ac:dyDescent="0.2"/>
    <row r="691" s="6" customFormat="1" ht="12.75" customHeight="1" x14ac:dyDescent="0.2"/>
    <row r="692" s="6" customFormat="1" ht="12.75" customHeight="1" x14ac:dyDescent="0.2"/>
    <row r="693" s="6" customFormat="1" ht="12.75" customHeight="1" x14ac:dyDescent="0.2"/>
    <row r="694" s="6" customFormat="1" ht="12.75" customHeight="1" x14ac:dyDescent="0.2"/>
    <row r="695" s="6" customFormat="1" ht="12.75" customHeight="1" x14ac:dyDescent="0.2"/>
    <row r="696" s="6" customFormat="1" ht="12.75" customHeight="1" x14ac:dyDescent="0.2"/>
    <row r="697" s="6" customFormat="1" ht="12.75" customHeight="1" x14ac:dyDescent="0.2"/>
    <row r="698" s="6" customFormat="1" ht="12.75" customHeight="1" x14ac:dyDescent="0.2"/>
    <row r="699" s="6" customFormat="1" ht="12.75" customHeight="1" x14ac:dyDescent="0.2"/>
    <row r="700" s="6" customFormat="1" ht="12.75" customHeight="1" x14ac:dyDescent="0.2"/>
    <row r="701" s="6" customFormat="1" ht="12.75" customHeight="1" x14ac:dyDescent="0.2"/>
    <row r="702" s="6" customFormat="1" ht="12.75" customHeight="1" x14ac:dyDescent="0.2"/>
    <row r="703" s="6" customFormat="1" ht="12.75" customHeight="1" x14ac:dyDescent="0.2"/>
    <row r="704" s="6" customFormat="1" ht="12.75" customHeight="1" x14ac:dyDescent="0.2"/>
    <row r="705" s="6" customFormat="1" ht="12.75" customHeight="1" x14ac:dyDescent="0.2"/>
    <row r="706" s="6" customFormat="1" ht="12.75" customHeight="1" x14ac:dyDescent="0.2"/>
    <row r="707" s="6" customFormat="1" ht="12.75" customHeight="1" x14ac:dyDescent="0.2"/>
    <row r="708" s="6" customFormat="1" ht="12.75" customHeight="1" x14ac:dyDescent="0.2"/>
    <row r="709" s="6" customFormat="1" ht="12.75" customHeight="1" x14ac:dyDescent="0.2"/>
    <row r="710" s="6" customFormat="1" ht="12.75" customHeight="1" x14ac:dyDescent="0.2"/>
    <row r="711" s="6" customFormat="1" ht="12.75" customHeight="1" x14ac:dyDescent="0.2"/>
    <row r="712" s="6" customFormat="1" ht="12.75" customHeight="1" x14ac:dyDescent="0.2"/>
    <row r="713" s="6" customFormat="1" ht="12.75" customHeight="1" x14ac:dyDescent="0.2"/>
    <row r="714" s="6" customFormat="1" ht="12.75" customHeight="1" x14ac:dyDescent="0.2"/>
    <row r="715" s="6" customFormat="1" ht="12.75" customHeight="1" x14ac:dyDescent="0.2"/>
    <row r="716" s="6" customFormat="1" ht="12.75" customHeight="1" x14ac:dyDescent="0.2"/>
    <row r="717" s="6" customFormat="1" ht="12.75" customHeight="1" x14ac:dyDescent="0.2"/>
    <row r="718" s="6" customFormat="1" ht="12.75" customHeight="1" x14ac:dyDescent="0.2"/>
    <row r="719" s="6" customFormat="1" ht="12.75" customHeight="1" x14ac:dyDescent="0.2"/>
    <row r="720" s="6" customFormat="1" ht="12.75" customHeight="1" x14ac:dyDescent="0.2"/>
    <row r="721" s="6" customFormat="1" ht="12.75" customHeight="1" x14ac:dyDescent="0.2"/>
    <row r="722" s="6" customFormat="1" ht="12.75" customHeight="1" x14ac:dyDescent="0.2"/>
    <row r="723" s="6" customFormat="1" ht="12.75" customHeight="1" x14ac:dyDescent="0.2"/>
    <row r="724" s="6" customFormat="1" ht="12.75" customHeight="1" x14ac:dyDescent="0.2"/>
    <row r="725" s="6" customFormat="1" ht="12.75" customHeight="1" x14ac:dyDescent="0.2"/>
    <row r="726" s="6" customFormat="1" ht="12.75" customHeight="1" x14ac:dyDescent="0.2"/>
    <row r="727" s="6" customFormat="1" ht="12.75" customHeight="1" x14ac:dyDescent="0.2"/>
    <row r="728" s="6" customFormat="1" ht="12.75" customHeight="1" x14ac:dyDescent="0.2"/>
    <row r="729" s="6" customFormat="1" ht="12.75" customHeight="1" x14ac:dyDescent="0.2"/>
    <row r="730" s="6" customFormat="1" ht="12.75" customHeight="1" x14ac:dyDescent="0.2"/>
    <row r="731" s="6" customFormat="1" ht="12.75" customHeight="1" x14ac:dyDescent="0.2"/>
    <row r="732" s="6" customFormat="1" ht="12.75" customHeight="1" x14ac:dyDescent="0.2"/>
    <row r="733" s="6" customFormat="1" ht="12.75" customHeight="1" x14ac:dyDescent="0.2"/>
    <row r="734" s="6" customFormat="1" ht="12.75" customHeight="1" x14ac:dyDescent="0.2"/>
    <row r="735" s="6" customFormat="1" ht="12.75" customHeight="1" x14ac:dyDescent="0.2"/>
    <row r="736" s="6" customFormat="1" ht="12.75" customHeight="1" x14ac:dyDescent="0.2"/>
    <row r="737" s="6" customFormat="1" ht="12.75" customHeight="1" x14ac:dyDescent="0.2"/>
    <row r="738" s="6" customFormat="1" ht="12.75" customHeight="1" x14ac:dyDescent="0.2"/>
    <row r="739" s="6" customFormat="1" ht="12.75" customHeight="1" x14ac:dyDescent="0.2"/>
    <row r="740" s="6" customFormat="1" ht="12.75" customHeight="1" x14ac:dyDescent="0.2"/>
    <row r="741" s="6" customFormat="1" ht="12.75" customHeight="1" x14ac:dyDescent="0.2"/>
    <row r="742" s="6" customFormat="1" ht="12.75" customHeight="1" x14ac:dyDescent="0.2"/>
    <row r="743" s="6" customFormat="1" ht="12.75" customHeight="1" x14ac:dyDescent="0.2"/>
    <row r="744" s="6" customFormat="1" ht="12.75" customHeight="1" x14ac:dyDescent="0.2"/>
    <row r="745" s="6" customFormat="1" ht="12.75" customHeight="1" x14ac:dyDescent="0.2"/>
    <row r="746" s="6" customFormat="1" ht="12.75" customHeight="1" x14ac:dyDescent="0.2"/>
    <row r="747" s="6" customFormat="1" ht="12.75" customHeight="1" x14ac:dyDescent="0.2"/>
    <row r="748" s="6" customFormat="1" ht="12.75" customHeight="1" x14ac:dyDescent="0.2"/>
    <row r="749" s="6" customFormat="1" ht="12.75" customHeight="1" x14ac:dyDescent="0.2"/>
    <row r="750" s="6" customFormat="1" ht="12.75" customHeight="1" x14ac:dyDescent="0.2"/>
    <row r="751" s="6" customFormat="1" ht="12.75" customHeight="1" x14ac:dyDescent="0.2"/>
    <row r="752" s="6" customFormat="1" ht="12.75" customHeight="1" x14ac:dyDescent="0.2"/>
    <row r="753" s="6" customFormat="1" ht="12.75" customHeight="1" x14ac:dyDescent="0.2"/>
    <row r="754" s="6" customFormat="1" ht="12.75" customHeight="1" x14ac:dyDescent="0.2"/>
    <row r="755" s="6" customFormat="1" ht="12.75" customHeight="1" x14ac:dyDescent="0.2"/>
    <row r="756" s="6" customFormat="1" ht="12.75" customHeight="1" x14ac:dyDescent="0.2"/>
    <row r="757" s="6" customFormat="1" ht="12.75" customHeight="1" x14ac:dyDescent="0.2"/>
    <row r="758" s="6" customFormat="1" ht="12.75" customHeight="1" x14ac:dyDescent="0.2"/>
    <row r="759" s="6" customFormat="1" ht="12.75" customHeight="1" x14ac:dyDescent="0.2"/>
    <row r="760" s="6" customFormat="1" ht="12.75" customHeight="1" x14ac:dyDescent="0.2"/>
    <row r="761" s="6" customFormat="1" ht="12.75" customHeight="1" x14ac:dyDescent="0.2"/>
    <row r="762" s="6" customFormat="1" ht="12.75" customHeight="1" x14ac:dyDescent="0.2"/>
    <row r="763" s="6" customFormat="1" ht="12.75" customHeight="1" x14ac:dyDescent="0.2"/>
    <row r="764" s="6" customFormat="1" ht="12.75" customHeight="1" x14ac:dyDescent="0.2"/>
    <row r="765" s="6" customFormat="1" ht="12.75" customHeight="1" x14ac:dyDescent="0.2"/>
    <row r="766" s="6" customFormat="1" ht="12.75" customHeight="1" x14ac:dyDescent="0.2"/>
    <row r="767" s="6" customFormat="1" ht="12.75" customHeight="1" x14ac:dyDescent="0.2"/>
    <row r="768" s="6" customFormat="1" ht="12.75" customHeight="1" x14ac:dyDescent="0.2"/>
    <row r="769" s="6" customFormat="1" ht="12.75" customHeight="1" x14ac:dyDescent="0.2"/>
    <row r="770" s="6" customFormat="1" ht="12.75" customHeight="1" x14ac:dyDescent="0.2"/>
    <row r="771" s="6" customFormat="1" ht="12.75" customHeight="1" x14ac:dyDescent="0.2"/>
    <row r="772" s="6" customFormat="1" ht="12.75" customHeight="1" x14ac:dyDescent="0.2"/>
    <row r="773" s="6" customFormat="1" ht="12.75" customHeight="1" x14ac:dyDescent="0.2"/>
    <row r="774" s="6" customFormat="1" ht="12.75" customHeight="1" x14ac:dyDescent="0.2"/>
    <row r="775" s="6" customFormat="1" ht="12.75" customHeight="1" x14ac:dyDescent="0.2"/>
    <row r="776" s="6" customFormat="1" ht="12.75" customHeight="1" x14ac:dyDescent="0.2"/>
    <row r="777" s="6" customFormat="1" ht="12.75" customHeight="1" x14ac:dyDescent="0.2"/>
    <row r="778" s="6" customFormat="1" ht="12.75" customHeight="1" x14ac:dyDescent="0.2"/>
    <row r="779" s="6" customFormat="1" ht="12.75" customHeight="1" x14ac:dyDescent="0.2"/>
    <row r="780" s="6" customFormat="1" ht="12.75" customHeight="1" x14ac:dyDescent="0.2"/>
    <row r="781" s="6" customFormat="1" ht="12.75" customHeight="1" x14ac:dyDescent="0.2"/>
    <row r="782" s="6" customFormat="1" ht="12.75" customHeight="1" x14ac:dyDescent="0.2"/>
    <row r="783" s="6" customFormat="1" ht="12.75" customHeight="1" x14ac:dyDescent="0.2"/>
    <row r="784" s="6" customFormat="1" ht="12.75" customHeight="1" x14ac:dyDescent="0.2"/>
    <row r="785" s="6" customFormat="1" ht="12.75" customHeight="1" x14ac:dyDescent="0.2"/>
    <row r="786" s="6" customFormat="1" ht="12.75" customHeight="1" x14ac:dyDescent="0.2"/>
    <row r="787" s="6" customFormat="1" ht="12.75" customHeight="1" x14ac:dyDescent="0.2"/>
    <row r="788" s="6" customFormat="1" ht="12.75" customHeight="1" x14ac:dyDescent="0.2"/>
    <row r="789" s="6" customFormat="1" ht="12.75" customHeight="1" x14ac:dyDescent="0.2"/>
    <row r="790" s="6" customFormat="1" ht="12.75" customHeight="1" x14ac:dyDescent="0.2"/>
    <row r="791" s="6" customFormat="1" ht="12.75" customHeight="1" x14ac:dyDescent="0.2"/>
    <row r="792" s="6" customFormat="1" ht="12.75" customHeight="1" x14ac:dyDescent="0.2"/>
    <row r="793" s="6" customFormat="1" ht="12.75" customHeight="1" x14ac:dyDescent="0.2"/>
    <row r="794" s="6" customFormat="1" ht="12.75" customHeight="1" x14ac:dyDescent="0.2"/>
    <row r="795" s="6" customFormat="1" ht="12.75" customHeight="1" x14ac:dyDescent="0.2"/>
    <row r="796" s="6" customFormat="1" ht="12.75" customHeight="1" x14ac:dyDescent="0.2"/>
    <row r="797" s="6" customFormat="1" ht="12.75" customHeight="1" x14ac:dyDescent="0.2"/>
    <row r="798" s="6" customFormat="1" ht="12.75" customHeight="1" x14ac:dyDescent="0.2"/>
    <row r="799" s="6" customFormat="1" ht="12.75" customHeight="1" x14ac:dyDescent="0.2"/>
    <row r="800" s="6" customFormat="1" ht="12.75" customHeight="1" x14ac:dyDescent="0.2"/>
    <row r="801" s="6" customFormat="1" ht="12.75" customHeight="1" x14ac:dyDescent="0.2"/>
    <row r="802" s="6" customFormat="1" ht="12.75" customHeight="1" x14ac:dyDescent="0.2"/>
    <row r="803" s="6" customFormat="1" ht="12.75" customHeight="1" x14ac:dyDescent="0.2"/>
    <row r="804" s="6" customFormat="1" ht="12.75" customHeight="1" x14ac:dyDescent="0.2"/>
    <row r="805" s="6" customFormat="1" ht="12.75" customHeight="1" x14ac:dyDescent="0.2"/>
    <row r="806" s="6" customFormat="1" ht="12.75" customHeight="1" x14ac:dyDescent="0.2"/>
    <row r="807" s="6" customFormat="1" ht="12.75" customHeight="1" x14ac:dyDescent="0.2"/>
    <row r="808" s="6" customFormat="1" ht="12.75" customHeight="1" x14ac:dyDescent="0.2"/>
    <row r="809" s="6" customFormat="1" ht="12.75" customHeight="1" x14ac:dyDescent="0.2"/>
    <row r="810" s="6" customFormat="1" ht="12.75" customHeight="1" x14ac:dyDescent="0.2"/>
    <row r="811" s="6" customFormat="1" ht="12.75" customHeight="1" x14ac:dyDescent="0.2"/>
    <row r="812" s="6" customFormat="1" ht="12.75" customHeight="1" x14ac:dyDescent="0.2"/>
    <row r="813" s="6" customFormat="1" ht="12.75" customHeight="1" x14ac:dyDescent="0.2"/>
    <row r="814" s="6" customFormat="1" ht="12.75" customHeight="1" x14ac:dyDescent="0.2"/>
    <row r="815" s="6" customFormat="1" ht="12.75" customHeight="1" x14ac:dyDescent="0.2"/>
    <row r="816" s="6" customFormat="1" ht="12.75" customHeight="1" x14ac:dyDescent="0.2"/>
    <row r="817" s="6" customFormat="1" ht="12.75" customHeight="1" x14ac:dyDescent="0.2"/>
    <row r="818" s="6" customFormat="1" ht="12.75" customHeight="1" x14ac:dyDescent="0.2"/>
    <row r="819" s="6" customFormat="1" ht="12.75" customHeight="1" x14ac:dyDescent="0.2"/>
    <row r="820" s="6" customFormat="1" ht="12.75" customHeight="1" x14ac:dyDescent="0.2"/>
    <row r="821" s="6" customFormat="1" ht="12.75" customHeight="1" x14ac:dyDescent="0.2"/>
    <row r="822" s="6" customFormat="1" ht="12.75" customHeight="1" x14ac:dyDescent="0.2"/>
    <row r="823" s="6" customFormat="1" ht="12.75" customHeight="1" x14ac:dyDescent="0.2"/>
    <row r="824" s="6" customFormat="1" ht="12.75" customHeight="1" x14ac:dyDescent="0.2"/>
    <row r="825" s="6" customFormat="1" ht="12.75" customHeight="1" x14ac:dyDescent="0.2"/>
    <row r="826" s="6" customFormat="1" ht="12.75" customHeight="1" x14ac:dyDescent="0.2"/>
    <row r="827" s="6" customFormat="1" ht="12.75" customHeight="1" x14ac:dyDescent="0.2"/>
    <row r="828" s="6" customFormat="1" ht="12.75" customHeight="1" x14ac:dyDescent="0.2"/>
    <row r="829" s="6" customFormat="1" ht="12.75" customHeight="1" x14ac:dyDescent="0.2"/>
    <row r="830" s="6" customFormat="1" ht="12.75" customHeight="1" x14ac:dyDescent="0.2"/>
    <row r="831" s="6" customFormat="1" ht="12.75" customHeight="1" x14ac:dyDescent="0.2"/>
    <row r="832" s="6" customFormat="1" ht="12.75" customHeight="1" x14ac:dyDescent="0.2"/>
    <row r="833" s="6" customFormat="1" ht="12.75" customHeight="1" x14ac:dyDescent="0.2"/>
    <row r="834" s="6" customFormat="1" ht="12.75" customHeight="1" x14ac:dyDescent="0.2"/>
    <row r="835" s="6" customFormat="1" ht="12.75" customHeight="1" x14ac:dyDescent="0.2"/>
    <row r="836" s="6" customFormat="1" ht="12.75" customHeight="1" x14ac:dyDescent="0.2"/>
    <row r="837" s="6" customFormat="1" ht="12.75" customHeight="1" x14ac:dyDescent="0.2"/>
    <row r="838" s="6" customFormat="1" ht="12.75" customHeight="1" x14ac:dyDescent="0.2"/>
    <row r="839" s="6" customFormat="1" ht="12.75" customHeight="1" x14ac:dyDescent="0.2"/>
    <row r="840" s="6" customFormat="1" ht="12.75" customHeight="1" x14ac:dyDescent="0.2"/>
    <row r="841" s="6" customFormat="1" ht="12.75" customHeight="1" x14ac:dyDescent="0.2"/>
    <row r="842" s="6" customFormat="1" ht="12.75" customHeight="1" x14ac:dyDescent="0.2"/>
    <row r="843" s="6" customFormat="1" ht="12.75" customHeight="1" x14ac:dyDescent="0.2"/>
    <row r="844" s="6" customFormat="1" ht="12.75" customHeight="1" x14ac:dyDescent="0.2"/>
    <row r="845" s="6" customFormat="1" ht="12.75" customHeight="1" x14ac:dyDescent="0.2"/>
    <row r="846" s="6" customFormat="1" ht="12.75" customHeight="1" x14ac:dyDescent="0.2"/>
    <row r="847" s="6" customFormat="1" ht="12.75" customHeight="1" x14ac:dyDescent="0.2"/>
    <row r="848" s="6" customFormat="1" ht="12.75" customHeight="1" x14ac:dyDescent="0.2"/>
    <row r="849" s="6" customFormat="1" ht="12.75" customHeight="1" x14ac:dyDescent="0.2"/>
    <row r="850" s="6" customFormat="1" ht="12.75" customHeight="1" x14ac:dyDescent="0.2"/>
    <row r="851" s="6" customFormat="1" ht="12.75" customHeight="1" x14ac:dyDescent="0.2"/>
    <row r="852" s="6" customFormat="1" ht="12.75" customHeight="1" x14ac:dyDescent="0.2"/>
    <row r="853" s="6" customFormat="1" ht="12.75" customHeight="1" x14ac:dyDescent="0.2"/>
    <row r="854" s="6" customFormat="1" ht="12.75" customHeight="1" x14ac:dyDescent="0.2"/>
    <row r="855" s="6" customFormat="1" ht="12.75" customHeight="1" x14ac:dyDescent="0.2"/>
    <row r="856" s="6" customFormat="1" ht="12.75" customHeight="1" x14ac:dyDescent="0.2"/>
    <row r="857" s="6" customFormat="1" ht="12.75" customHeight="1" x14ac:dyDescent="0.2"/>
    <row r="858" s="6" customFormat="1" ht="12.75" customHeight="1" x14ac:dyDescent="0.2"/>
    <row r="859" s="6" customFormat="1" ht="12.75" customHeight="1" x14ac:dyDescent="0.2"/>
    <row r="860" s="6" customFormat="1" ht="12.75" customHeight="1" x14ac:dyDescent="0.2"/>
    <row r="861" s="6" customFormat="1" ht="12.75" customHeight="1" x14ac:dyDescent="0.2"/>
    <row r="862" s="6" customFormat="1" ht="12.75" customHeight="1" x14ac:dyDescent="0.2"/>
    <row r="863" s="6" customFormat="1" ht="12.75" customHeight="1" x14ac:dyDescent="0.2"/>
    <row r="864" s="6" customFormat="1" ht="12.75" customHeight="1" x14ac:dyDescent="0.2"/>
    <row r="865" s="6" customFormat="1" ht="12.75" customHeight="1" x14ac:dyDescent="0.2"/>
    <row r="866" s="6" customFormat="1" ht="12.75" customHeight="1" x14ac:dyDescent="0.2"/>
    <row r="867" s="6" customFormat="1" ht="12.75" customHeight="1" x14ac:dyDescent="0.2"/>
    <row r="868" s="6" customFormat="1" ht="12.75" customHeight="1" x14ac:dyDescent="0.2"/>
    <row r="869" s="6" customFormat="1" ht="12.75" customHeight="1" x14ac:dyDescent="0.2"/>
    <row r="870" s="6" customFormat="1" ht="12.75" customHeight="1" x14ac:dyDescent="0.2"/>
    <row r="871" s="6" customFormat="1" ht="12.75" customHeight="1" x14ac:dyDescent="0.2"/>
    <row r="872" s="6" customFormat="1" ht="12.75" customHeight="1" x14ac:dyDescent="0.2"/>
    <row r="873" s="6" customFormat="1" ht="12.75" customHeight="1" x14ac:dyDescent="0.2"/>
    <row r="874" s="6" customFormat="1" ht="12.75" customHeight="1" x14ac:dyDescent="0.2"/>
    <row r="875" s="6" customFormat="1" ht="12.75" customHeight="1" x14ac:dyDescent="0.2"/>
    <row r="876" s="6" customFormat="1" ht="12.75" customHeight="1" x14ac:dyDescent="0.2"/>
    <row r="877" s="6" customFormat="1" ht="12.75" customHeight="1" x14ac:dyDescent="0.2"/>
    <row r="878" s="6" customFormat="1" ht="12.75" customHeight="1" x14ac:dyDescent="0.2"/>
    <row r="879" s="6" customFormat="1" ht="12.75" customHeight="1" x14ac:dyDescent="0.2"/>
    <row r="880" s="6" customFormat="1" ht="12.75" customHeight="1" x14ac:dyDescent="0.2"/>
    <row r="881" s="6" customFormat="1" ht="12.75" customHeight="1" x14ac:dyDescent="0.2"/>
    <row r="882" s="6" customFormat="1" ht="12.75" customHeight="1" x14ac:dyDescent="0.2"/>
    <row r="883" s="6" customFormat="1" ht="12.75" customHeight="1" x14ac:dyDescent="0.2"/>
    <row r="884" s="6" customFormat="1" ht="12.75" customHeight="1" x14ac:dyDescent="0.2"/>
    <row r="885" s="6" customFormat="1" ht="12.75" customHeight="1" x14ac:dyDescent="0.2"/>
    <row r="886" s="6" customFormat="1" ht="12.75" customHeight="1" x14ac:dyDescent="0.2"/>
    <row r="887" s="6" customFormat="1" ht="12.75" customHeight="1" x14ac:dyDescent="0.2"/>
    <row r="888" s="6" customFormat="1" ht="12.75" customHeight="1" x14ac:dyDescent="0.2"/>
    <row r="889" s="6" customFormat="1" ht="12.75" customHeight="1" x14ac:dyDescent="0.2"/>
    <row r="890" s="6" customFormat="1" ht="12.75" customHeight="1" x14ac:dyDescent="0.2"/>
    <row r="891" s="6" customFormat="1" ht="12.75" customHeight="1" x14ac:dyDescent="0.2"/>
    <row r="892" s="6" customFormat="1" ht="12.75" customHeight="1" x14ac:dyDescent="0.2"/>
    <row r="893" s="6" customFormat="1" ht="12.75" customHeight="1" x14ac:dyDescent="0.2"/>
    <row r="894" s="6" customFormat="1" ht="12.75" customHeight="1" x14ac:dyDescent="0.2"/>
    <row r="895" s="6" customFormat="1" ht="12.75" customHeight="1" x14ac:dyDescent="0.2"/>
    <row r="896" s="6" customFormat="1" ht="12.75" customHeight="1" x14ac:dyDescent="0.2"/>
    <row r="897" s="6" customFormat="1" ht="12.75" customHeight="1" x14ac:dyDescent="0.2"/>
    <row r="898" s="6" customFormat="1" ht="12.75" customHeight="1" x14ac:dyDescent="0.2"/>
    <row r="899" s="6" customFormat="1" ht="12.75" customHeight="1" x14ac:dyDescent="0.2"/>
    <row r="900" s="6" customFormat="1" ht="12.75" customHeight="1" x14ac:dyDescent="0.2"/>
    <row r="901" s="6" customFormat="1" ht="12.75" customHeight="1" x14ac:dyDescent="0.2"/>
    <row r="902" s="6" customFormat="1" ht="12.75" customHeight="1" x14ac:dyDescent="0.2"/>
    <row r="903" s="6" customFormat="1" ht="12.75" customHeight="1" x14ac:dyDescent="0.2"/>
    <row r="904" s="6" customFormat="1" ht="12.75" customHeight="1" x14ac:dyDescent="0.2"/>
    <row r="905" s="6" customFormat="1" ht="12.75" customHeight="1" x14ac:dyDescent="0.2"/>
    <row r="906" s="6" customFormat="1" ht="12.75" customHeight="1" x14ac:dyDescent="0.2"/>
    <row r="907" s="6" customFormat="1" ht="12.75" customHeight="1" x14ac:dyDescent="0.2"/>
    <row r="908" s="6" customFormat="1" ht="12.75" customHeight="1" x14ac:dyDescent="0.2"/>
    <row r="909" s="6" customFormat="1" ht="12.75" customHeight="1" x14ac:dyDescent="0.2"/>
    <row r="910" s="6" customFormat="1" ht="12.75" customHeight="1" x14ac:dyDescent="0.2"/>
    <row r="911" s="6" customFormat="1" ht="12.75" customHeight="1" x14ac:dyDescent="0.2"/>
    <row r="912" s="6" customFormat="1" ht="12.75" customHeight="1" x14ac:dyDescent="0.2"/>
    <row r="913" s="6" customFormat="1" ht="12.75" customHeight="1" x14ac:dyDescent="0.2"/>
    <row r="914" s="6" customFormat="1" ht="12.75" customHeight="1" x14ac:dyDescent="0.2"/>
    <row r="915" s="6" customFormat="1" ht="12.75" customHeight="1" x14ac:dyDescent="0.2"/>
    <row r="916" s="6" customFormat="1" ht="12.75" customHeight="1" x14ac:dyDescent="0.2"/>
    <row r="917" s="6" customFormat="1" ht="12.75" customHeight="1" x14ac:dyDescent="0.2"/>
    <row r="918" s="6" customFormat="1" ht="12.75" customHeight="1" x14ac:dyDescent="0.2"/>
    <row r="919" s="6" customFormat="1" ht="12.75" customHeight="1" x14ac:dyDescent="0.2"/>
    <row r="920" s="6" customFormat="1" ht="12.75" customHeight="1" x14ac:dyDescent="0.2"/>
    <row r="921" s="6" customFormat="1" ht="12.75" customHeight="1" x14ac:dyDescent="0.2"/>
    <row r="922" s="6" customFormat="1" ht="12.75" customHeight="1" x14ac:dyDescent="0.2"/>
    <row r="923" s="6" customFormat="1" ht="12.75" customHeight="1" x14ac:dyDescent="0.2"/>
    <row r="924" s="6" customFormat="1" ht="12.75" customHeight="1" x14ac:dyDescent="0.2"/>
    <row r="925" s="6" customFormat="1" ht="12.75" customHeight="1" x14ac:dyDescent="0.2"/>
    <row r="926" s="6" customFormat="1" ht="12.75" customHeight="1" x14ac:dyDescent="0.2"/>
    <row r="927" s="6" customFormat="1" ht="12.75" customHeight="1" x14ac:dyDescent="0.2"/>
    <row r="928" s="6" customFormat="1" ht="12.75" customHeight="1" x14ac:dyDescent="0.2"/>
    <row r="929" s="6" customFormat="1" ht="12.75" customHeight="1" x14ac:dyDescent="0.2"/>
    <row r="930" s="6" customFormat="1" ht="12.75" customHeight="1" x14ac:dyDescent="0.2"/>
    <row r="931" s="6" customFormat="1" ht="12.75" customHeight="1" x14ac:dyDescent="0.2"/>
    <row r="932" s="6" customFormat="1" ht="12.75" customHeight="1" x14ac:dyDescent="0.2"/>
    <row r="933" s="6" customFormat="1" ht="12.75" customHeight="1" x14ac:dyDescent="0.2"/>
    <row r="934" s="6" customFormat="1" ht="12.75" customHeight="1" x14ac:dyDescent="0.2"/>
    <row r="935" s="6" customFormat="1" ht="12.75" customHeight="1" x14ac:dyDescent="0.2"/>
    <row r="936" s="6" customFormat="1" ht="12.75" customHeight="1" x14ac:dyDescent="0.2"/>
    <row r="937" s="6" customFormat="1" ht="12.75" customHeight="1" x14ac:dyDescent="0.2"/>
    <row r="938" s="6" customFormat="1" ht="12.75" customHeight="1" x14ac:dyDescent="0.2"/>
    <row r="939" s="6" customFormat="1" ht="12.75" customHeight="1" x14ac:dyDescent="0.2"/>
    <row r="940" s="6" customFormat="1" ht="12.75" customHeight="1" x14ac:dyDescent="0.2"/>
    <row r="941" s="6" customFormat="1" ht="12.75" customHeight="1" x14ac:dyDescent="0.2"/>
    <row r="942" s="6" customFormat="1" ht="12.75" customHeight="1" x14ac:dyDescent="0.2"/>
    <row r="943" s="6" customFormat="1" ht="12.75" customHeight="1" x14ac:dyDescent="0.2"/>
    <row r="944" s="6" customFormat="1" ht="12.75" customHeight="1" x14ac:dyDescent="0.2"/>
    <row r="945" s="6" customFormat="1" ht="12.75" customHeight="1" x14ac:dyDescent="0.2"/>
    <row r="946" s="6" customFormat="1" ht="12.75" customHeight="1" x14ac:dyDescent="0.2"/>
    <row r="947" s="6" customFormat="1" ht="12.75" customHeight="1" x14ac:dyDescent="0.2"/>
    <row r="948" s="6" customFormat="1" ht="12.75" customHeight="1" x14ac:dyDescent="0.2"/>
    <row r="949" s="6" customFormat="1" ht="12.75" customHeight="1" x14ac:dyDescent="0.2"/>
    <row r="950" s="6" customFormat="1" ht="12.75" customHeight="1" x14ac:dyDescent="0.2"/>
    <row r="951" s="6" customFormat="1" ht="12.75" customHeight="1" x14ac:dyDescent="0.2"/>
    <row r="952" s="6" customFormat="1" ht="12.75" customHeight="1" x14ac:dyDescent="0.2"/>
    <row r="953" s="6" customFormat="1" ht="12.75" customHeight="1" x14ac:dyDescent="0.2"/>
    <row r="954" s="6" customFormat="1" ht="12.75" customHeight="1" x14ac:dyDescent="0.2"/>
    <row r="955" s="6" customFormat="1" ht="12.75" customHeight="1" x14ac:dyDescent="0.2"/>
    <row r="956" s="6" customFormat="1" ht="12.75" customHeight="1" x14ac:dyDescent="0.2"/>
    <row r="957" s="6" customFormat="1" ht="12.75" customHeight="1" x14ac:dyDescent="0.2"/>
    <row r="958" s="6" customFormat="1" ht="12.75" customHeight="1" x14ac:dyDescent="0.2"/>
    <row r="959" s="6" customFormat="1" ht="12.75" customHeight="1" x14ac:dyDescent="0.2"/>
    <row r="960" s="6" customFormat="1" ht="12.75" customHeight="1" x14ac:dyDescent="0.2"/>
    <row r="961" s="6" customFormat="1" ht="12.75" customHeight="1" x14ac:dyDescent="0.2"/>
    <row r="962" s="6" customFormat="1" ht="12.75" customHeight="1" x14ac:dyDescent="0.2"/>
    <row r="963" s="6" customFormat="1" ht="12.75" customHeight="1" x14ac:dyDescent="0.2"/>
    <row r="964" s="6" customFormat="1" ht="12.75" customHeight="1" x14ac:dyDescent="0.2"/>
    <row r="965" s="6" customFormat="1" ht="12.75" customHeight="1" x14ac:dyDescent="0.2"/>
    <row r="966" s="6" customFormat="1" ht="12.75" customHeight="1" x14ac:dyDescent="0.2"/>
    <row r="967" s="6" customFormat="1" ht="12.75" customHeight="1" x14ac:dyDescent="0.2"/>
    <row r="968" s="6" customFormat="1" ht="12.75" customHeight="1" x14ac:dyDescent="0.2"/>
    <row r="969" s="6" customFormat="1" ht="12.75" customHeight="1" x14ac:dyDescent="0.2"/>
    <row r="970" s="6" customFormat="1" ht="12.75" customHeight="1" x14ac:dyDescent="0.2"/>
    <row r="971" s="6" customFormat="1" ht="12.75" customHeight="1" x14ac:dyDescent="0.2"/>
    <row r="972" s="6" customFormat="1" ht="12.75" customHeight="1" x14ac:dyDescent="0.2"/>
    <row r="973" s="6" customFormat="1" ht="12.75" customHeight="1" x14ac:dyDescent="0.2"/>
    <row r="974" s="6" customFormat="1" ht="12.75" customHeight="1" x14ac:dyDescent="0.2"/>
    <row r="975" s="6" customFormat="1" ht="12.75" customHeight="1" x14ac:dyDescent="0.2"/>
    <row r="976" s="6" customFormat="1" ht="12.75" customHeight="1" x14ac:dyDescent="0.2"/>
    <row r="977" s="6" customFormat="1" ht="12.75" customHeight="1" x14ac:dyDescent="0.2"/>
    <row r="978" s="6" customFormat="1" ht="12.75" customHeight="1" x14ac:dyDescent="0.2"/>
    <row r="979" s="6" customFormat="1" ht="12.75" customHeight="1" x14ac:dyDescent="0.2"/>
    <row r="980" s="6" customFormat="1" ht="12.75" customHeight="1" x14ac:dyDescent="0.2"/>
    <row r="981" s="6" customFormat="1" ht="12.75" customHeight="1" x14ac:dyDescent="0.2"/>
    <row r="982" s="6" customFormat="1" ht="12.75" customHeight="1" x14ac:dyDescent="0.2"/>
    <row r="983" s="6" customFormat="1" ht="12.75" customHeight="1" x14ac:dyDescent="0.2"/>
    <row r="984" s="6" customFormat="1" ht="12.75" customHeight="1" x14ac:dyDescent="0.2"/>
    <row r="985" s="6" customFormat="1" ht="12.75" customHeight="1" x14ac:dyDescent="0.2"/>
    <row r="986" s="6" customFormat="1" ht="12.75" customHeight="1" x14ac:dyDescent="0.2"/>
    <row r="987" s="6" customFormat="1" ht="12.75" customHeight="1" x14ac:dyDescent="0.2"/>
    <row r="988" s="6" customFormat="1" ht="12.75" customHeight="1" x14ac:dyDescent="0.2"/>
    <row r="989" s="6" customFormat="1" ht="12.75" customHeight="1" x14ac:dyDescent="0.2"/>
    <row r="990" s="6" customFormat="1" ht="12.75" customHeight="1" x14ac:dyDescent="0.2"/>
    <row r="991" s="6" customFormat="1" ht="12.75" customHeight="1" x14ac:dyDescent="0.2"/>
    <row r="992" s="6" customFormat="1" ht="12.75" customHeight="1" x14ac:dyDescent="0.2"/>
    <row r="993" s="6" customFormat="1" ht="12.75" customHeight="1" x14ac:dyDescent="0.2"/>
    <row r="994" s="6" customFormat="1" ht="12.75" customHeight="1" x14ac:dyDescent="0.2"/>
    <row r="995" s="6" customFormat="1" ht="12.75" customHeight="1" x14ac:dyDescent="0.2"/>
    <row r="996" s="6" customFormat="1" ht="12.75" customHeight="1" x14ac:dyDescent="0.2"/>
    <row r="997" s="6" customFormat="1" ht="12.75" customHeight="1" x14ac:dyDescent="0.2"/>
    <row r="998" s="6" customFormat="1" ht="12.75" customHeight="1" x14ac:dyDescent="0.2"/>
    <row r="999" s="6" customFormat="1" ht="12.75" customHeight="1" x14ac:dyDescent="0.2"/>
    <row r="1000" s="6" customFormat="1" ht="12.75" customHeight="1" x14ac:dyDescent="0.2"/>
    <row r="1001" s="6" customFormat="1" ht="12.75" customHeight="1" x14ac:dyDescent="0.2"/>
    <row r="1002" s="6" customFormat="1" ht="12.75" customHeight="1" x14ac:dyDescent="0.2"/>
    <row r="1003" s="6" customFormat="1" ht="12.75" customHeight="1" x14ac:dyDescent="0.2"/>
    <row r="1004" s="6" customFormat="1" ht="12.75" customHeight="1" x14ac:dyDescent="0.2"/>
    <row r="1005" s="6" customFormat="1" ht="12.75" customHeight="1" x14ac:dyDescent="0.2"/>
    <row r="1006" s="6" customFormat="1" ht="12.75" customHeight="1" x14ac:dyDescent="0.2"/>
    <row r="1007" s="6" customFormat="1" ht="12.75" customHeight="1" x14ac:dyDescent="0.2"/>
    <row r="1008" s="6" customFormat="1" ht="12.75" customHeight="1" x14ac:dyDescent="0.2"/>
    <row r="1009" s="6" customFormat="1" ht="12.75" customHeight="1" x14ac:dyDescent="0.2"/>
    <row r="1010" s="6" customFormat="1" ht="12.75" customHeight="1" x14ac:dyDescent="0.2"/>
    <row r="1011" s="6" customFormat="1" ht="12.75" customHeight="1" x14ac:dyDescent="0.2"/>
    <row r="1012" s="6" customFormat="1" ht="12.75" customHeight="1" x14ac:dyDescent="0.2"/>
    <row r="1013" s="6" customFormat="1" ht="12.75" customHeight="1" x14ac:dyDescent="0.2"/>
    <row r="1014" s="6" customFormat="1" ht="12.75" customHeight="1" x14ac:dyDescent="0.2"/>
    <row r="1015" s="6" customFormat="1" ht="12.75" customHeight="1" x14ac:dyDescent="0.2"/>
    <row r="1016" s="6" customFormat="1" ht="12.75" customHeight="1" x14ac:dyDescent="0.2"/>
    <row r="1017" s="6" customFormat="1" ht="12.75" customHeight="1" x14ac:dyDescent="0.2"/>
    <row r="1018" s="6" customFormat="1" ht="12.75" customHeight="1" x14ac:dyDescent="0.2"/>
    <row r="1019" s="6" customFormat="1" ht="12.75" customHeight="1" x14ac:dyDescent="0.2"/>
    <row r="1020" s="6" customFormat="1" ht="12.75" customHeight="1" x14ac:dyDescent="0.2"/>
    <row r="1021" s="6" customFormat="1" ht="12.75" customHeight="1" x14ac:dyDescent="0.2"/>
    <row r="1022" s="6" customFormat="1" ht="12.75" customHeight="1" x14ac:dyDescent="0.2"/>
    <row r="1023" s="6" customFormat="1" ht="12.75" customHeight="1" x14ac:dyDescent="0.2"/>
    <row r="1024" s="6" customFormat="1" ht="12.75" customHeight="1" x14ac:dyDescent="0.2"/>
    <row r="1025" s="6" customFormat="1" ht="12.75" customHeight="1" x14ac:dyDescent="0.2"/>
    <row r="1026" s="6" customFormat="1" ht="12.75" customHeight="1" x14ac:dyDescent="0.2"/>
    <row r="1027" s="6" customFormat="1" ht="12.75" customHeight="1" x14ac:dyDescent="0.2"/>
    <row r="1028" s="6" customFormat="1" ht="12.75" customHeight="1" x14ac:dyDescent="0.2"/>
    <row r="1029" s="6" customFormat="1" ht="12.75" customHeight="1" x14ac:dyDescent="0.2"/>
    <row r="1030" s="6" customFormat="1" ht="12.75" customHeight="1" x14ac:dyDescent="0.2"/>
    <row r="1031" s="6" customFormat="1" ht="12.75" customHeight="1" x14ac:dyDescent="0.2"/>
    <row r="1032" s="6" customFormat="1" ht="12.75" customHeight="1" x14ac:dyDescent="0.2"/>
    <row r="1033" s="6" customFormat="1" ht="12.75" customHeight="1" x14ac:dyDescent="0.2"/>
    <row r="1034" s="6" customFormat="1" ht="12.75" customHeight="1" x14ac:dyDescent="0.2"/>
    <row r="1035" s="6" customFormat="1" ht="12.75" customHeight="1" x14ac:dyDescent="0.2"/>
    <row r="1036" s="6" customFormat="1" ht="12.75" customHeight="1" x14ac:dyDescent="0.2"/>
    <row r="1037" s="6" customFormat="1" ht="12.75" customHeight="1" x14ac:dyDescent="0.2"/>
    <row r="1038" s="6" customFormat="1" ht="12.75" customHeight="1" x14ac:dyDescent="0.2"/>
    <row r="1039" s="6" customFormat="1" ht="12.75" customHeight="1" x14ac:dyDescent="0.2"/>
    <row r="1040" s="6" customFormat="1" ht="12.75" customHeight="1" x14ac:dyDescent="0.2"/>
    <row r="1041" s="6" customFormat="1" ht="12.75" customHeight="1" x14ac:dyDescent="0.2"/>
    <row r="1042" s="6" customFormat="1" ht="12.75" customHeight="1" x14ac:dyDescent="0.2"/>
    <row r="1043" s="6" customFormat="1" ht="12.75" customHeight="1" x14ac:dyDescent="0.2"/>
    <row r="1044" s="6" customFormat="1" ht="12.75" customHeight="1" x14ac:dyDescent="0.2"/>
    <row r="1045" s="6" customFormat="1" ht="12.75" customHeight="1" x14ac:dyDescent="0.2"/>
    <row r="1046" s="6" customFormat="1" ht="12.75" customHeight="1" x14ac:dyDescent="0.2"/>
    <row r="1047" s="6" customFormat="1" ht="12.75" customHeight="1" x14ac:dyDescent="0.2"/>
    <row r="1048" s="6" customFormat="1" ht="12.75" customHeight="1" x14ac:dyDescent="0.2"/>
    <row r="1049" s="6" customFormat="1" ht="12.75" customHeight="1" x14ac:dyDescent="0.2"/>
    <row r="1050" s="6" customFormat="1" ht="12.75" customHeight="1" x14ac:dyDescent="0.2"/>
    <row r="1051" s="6" customFormat="1" ht="12.75" customHeight="1" x14ac:dyDescent="0.2"/>
    <row r="1052" s="6" customFormat="1" ht="12.75" customHeight="1" x14ac:dyDescent="0.2"/>
    <row r="1053" s="6" customFormat="1" ht="12.75" customHeight="1" x14ac:dyDescent="0.2"/>
    <row r="1054" s="6" customFormat="1" ht="12.75" customHeight="1" x14ac:dyDescent="0.2"/>
    <row r="1055" s="6" customFormat="1" ht="12.75" customHeight="1" x14ac:dyDescent="0.2"/>
    <row r="1056" s="6" customFormat="1" ht="12.75" customHeight="1" x14ac:dyDescent="0.2"/>
    <row r="1057" s="6" customFormat="1" ht="12.75" customHeight="1" x14ac:dyDescent="0.2"/>
    <row r="1058" s="6" customFormat="1" ht="12.75" customHeight="1" x14ac:dyDescent="0.2"/>
    <row r="1059" s="6" customFormat="1" ht="12.75" customHeight="1" x14ac:dyDescent="0.2"/>
    <row r="1060" s="6" customFormat="1" ht="12.75" customHeight="1" x14ac:dyDescent="0.2"/>
    <row r="1061" s="6" customFormat="1" ht="12.75" customHeight="1" x14ac:dyDescent="0.2"/>
    <row r="1062" s="6" customFormat="1" ht="12.75" customHeight="1" x14ac:dyDescent="0.2"/>
    <row r="1063" s="6" customFormat="1" ht="12.75" customHeight="1" x14ac:dyDescent="0.2"/>
    <row r="1064" s="6" customFormat="1" ht="12.75" customHeight="1" x14ac:dyDescent="0.2"/>
    <row r="1065" s="6" customFormat="1" ht="12.75" customHeight="1" x14ac:dyDescent="0.2"/>
    <row r="1066" s="6" customFormat="1" ht="12.75" customHeight="1" x14ac:dyDescent="0.2"/>
    <row r="1067" s="6" customFormat="1" ht="12.75" customHeight="1" x14ac:dyDescent="0.2"/>
    <row r="1068" s="6" customFormat="1" ht="12.75" customHeight="1" x14ac:dyDescent="0.2"/>
    <row r="1069" s="6" customFormat="1" ht="12.75" customHeight="1" x14ac:dyDescent="0.2"/>
    <row r="1070" s="6" customFormat="1" ht="12.75" customHeight="1" x14ac:dyDescent="0.2"/>
    <row r="1071" s="6" customFormat="1" ht="12.75" customHeight="1" x14ac:dyDescent="0.2"/>
    <row r="1072" s="6" customFormat="1" ht="12.75" customHeight="1" x14ac:dyDescent="0.2"/>
    <row r="1073" s="6" customFormat="1" ht="12.75" customHeight="1" x14ac:dyDescent="0.2"/>
    <row r="1074" s="6" customFormat="1" ht="12.75" customHeight="1" x14ac:dyDescent="0.2"/>
    <row r="1075" s="6" customFormat="1" ht="12.75" customHeight="1" x14ac:dyDescent="0.2"/>
    <row r="1076" s="6" customFormat="1" ht="12.75" customHeight="1" x14ac:dyDescent="0.2"/>
    <row r="1077" s="6" customFormat="1" ht="12.75" customHeight="1" x14ac:dyDescent="0.2"/>
    <row r="1078" s="6" customFormat="1" ht="12.75" customHeight="1" x14ac:dyDescent="0.2"/>
    <row r="1079" s="6" customFormat="1" ht="12.75" customHeight="1" x14ac:dyDescent="0.2"/>
    <row r="1080" s="6" customFormat="1" ht="12.75" customHeight="1" x14ac:dyDescent="0.2"/>
    <row r="1081" s="6" customFormat="1" ht="12.75" customHeight="1" x14ac:dyDescent="0.2"/>
    <row r="1082" s="6" customFormat="1" ht="12.75" customHeight="1" x14ac:dyDescent="0.2"/>
    <row r="1083" s="6" customFormat="1" ht="12.75" customHeight="1" x14ac:dyDescent="0.2"/>
    <row r="1084" s="6" customFormat="1" ht="12.75" customHeight="1" x14ac:dyDescent="0.2"/>
    <row r="1085" s="6" customFormat="1" ht="12.75" customHeight="1" x14ac:dyDescent="0.2"/>
    <row r="1086" s="6" customFormat="1" ht="12.75" customHeight="1" x14ac:dyDescent="0.2"/>
    <row r="1087" s="6" customFormat="1" ht="12.75" customHeight="1" x14ac:dyDescent="0.2"/>
    <row r="1088" s="6" customFormat="1" ht="12.75" customHeight="1" x14ac:dyDescent="0.2"/>
    <row r="1089" s="6" customFormat="1" ht="12.75" customHeight="1" x14ac:dyDescent="0.2"/>
    <row r="1090" s="6" customFormat="1" ht="12.75" customHeight="1" x14ac:dyDescent="0.2"/>
    <row r="1091" s="6" customFormat="1" ht="12.75" customHeight="1" x14ac:dyDescent="0.2"/>
    <row r="1092" s="6" customFormat="1" ht="12.75" customHeight="1" x14ac:dyDescent="0.2"/>
    <row r="1093" s="6" customFormat="1" ht="12.75" customHeight="1" x14ac:dyDescent="0.2"/>
    <row r="1094" s="6" customFormat="1" ht="12.75" customHeight="1" x14ac:dyDescent="0.2"/>
    <row r="1095" s="6" customFormat="1" ht="12.75" customHeight="1" x14ac:dyDescent="0.2"/>
    <row r="1096" s="6" customFormat="1" ht="12.75" customHeight="1" x14ac:dyDescent="0.2"/>
    <row r="1097" s="6" customFormat="1" ht="12.75" customHeight="1" x14ac:dyDescent="0.2"/>
    <row r="1098" s="6" customFormat="1" ht="12.75" customHeight="1" x14ac:dyDescent="0.2"/>
    <row r="1099" s="6" customFormat="1" ht="12.75" customHeight="1" x14ac:dyDescent="0.2"/>
    <row r="1100" s="6" customFormat="1" ht="12.75" customHeight="1" x14ac:dyDescent="0.2"/>
    <row r="1101" s="6" customFormat="1" ht="12.75" customHeight="1" x14ac:dyDescent="0.2"/>
    <row r="1102" s="6" customFormat="1" ht="12.75" customHeight="1" x14ac:dyDescent="0.2"/>
    <row r="1103" s="6" customFormat="1" ht="12.75" customHeight="1" x14ac:dyDescent="0.2"/>
    <row r="1104" s="6" customFormat="1" ht="12.75" customHeight="1" x14ac:dyDescent="0.2"/>
    <row r="1105" s="6" customFormat="1" ht="12.75" customHeight="1" x14ac:dyDescent="0.2"/>
    <row r="1106" s="6" customFormat="1" ht="12.75" customHeight="1" x14ac:dyDescent="0.2"/>
    <row r="1107" s="6" customFormat="1" ht="12.75" customHeight="1" x14ac:dyDescent="0.2"/>
    <row r="1108" s="6" customFormat="1" ht="12.75" customHeight="1" x14ac:dyDescent="0.2"/>
    <row r="1109" s="6" customFormat="1" ht="12.75" customHeight="1" x14ac:dyDescent="0.2"/>
    <row r="1110" s="6" customFormat="1" ht="12.75" customHeight="1" x14ac:dyDescent="0.2"/>
    <row r="1111" s="6" customFormat="1" ht="12.75" customHeight="1" x14ac:dyDescent="0.2"/>
    <row r="1112" s="6" customFormat="1" ht="12.75" customHeight="1" x14ac:dyDescent="0.2"/>
    <row r="1113" s="6" customFormat="1" ht="12.75" customHeight="1" x14ac:dyDescent="0.2"/>
    <row r="1114" s="6" customFormat="1" ht="12.75" customHeight="1" x14ac:dyDescent="0.2"/>
    <row r="1115" s="6" customFormat="1" ht="12.75" customHeight="1" x14ac:dyDescent="0.2"/>
    <row r="1116" s="6" customFormat="1" ht="12.75" customHeight="1" x14ac:dyDescent="0.2"/>
    <row r="1117" s="6" customFormat="1" ht="12.75" customHeight="1" x14ac:dyDescent="0.2"/>
    <row r="1118" s="6" customFormat="1" ht="12.75" customHeight="1" x14ac:dyDescent="0.2"/>
    <row r="1119" s="6" customFormat="1" ht="12.75" customHeight="1" x14ac:dyDescent="0.2"/>
    <row r="1120" s="6" customFormat="1" ht="12.75" customHeight="1" x14ac:dyDescent="0.2"/>
    <row r="1121" s="6" customFormat="1" ht="12.75" customHeight="1" x14ac:dyDescent="0.2"/>
    <row r="1122" s="6" customFormat="1" ht="12.75" customHeight="1" x14ac:dyDescent="0.2"/>
    <row r="1123" s="6" customFormat="1" ht="12.75" customHeight="1" x14ac:dyDescent="0.2"/>
    <row r="1124" s="6" customFormat="1" ht="12.75" customHeight="1" x14ac:dyDescent="0.2"/>
    <row r="1125" s="6" customFormat="1" ht="12.75" customHeight="1" x14ac:dyDescent="0.2"/>
    <row r="1126" s="6" customFormat="1" ht="12.75" customHeight="1" x14ac:dyDescent="0.2"/>
    <row r="1127" s="6" customFormat="1" ht="12.75" customHeight="1" x14ac:dyDescent="0.2"/>
    <row r="1128" s="6" customFormat="1" ht="12.75" customHeight="1" x14ac:dyDescent="0.2"/>
    <row r="1129" s="6" customFormat="1" ht="12.75" customHeight="1" x14ac:dyDescent="0.2"/>
    <row r="1130" s="6" customFormat="1" ht="12.75" customHeight="1" x14ac:dyDescent="0.2"/>
    <row r="1131" s="6" customFormat="1" ht="12.75" customHeight="1" x14ac:dyDescent="0.2"/>
    <row r="1132" s="6" customFormat="1" ht="12.75" customHeight="1" x14ac:dyDescent="0.2"/>
    <row r="1133" s="6" customFormat="1" ht="12.75" customHeight="1" x14ac:dyDescent="0.2"/>
    <row r="1134" s="6" customFormat="1" ht="12.75" customHeight="1" x14ac:dyDescent="0.2"/>
    <row r="1135" s="6" customFormat="1" ht="12.75" customHeight="1" x14ac:dyDescent="0.2"/>
    <row r="1136" s="6" customFormat="1" ht="12.75" customHeight="1" x14ac:dyDescent="0.2"/>
    <row r="1137" s="6" customFormat="1" ht="12.75" customHeight="1" x14ac:dyDescent="0.2"/>
    <row r="1138" s="6" customFormat="1" ht="12.75" customHeight="1" x14ac:dyDescent="0.2"/>
    <row r="1139" s="6" customFormat="1" ht="12.75" customHeight="1" x14ac:dyDescent="0.2"/>
    <row r="1140" s="6" customFormat="1" ht="12.75" customHeight="1" x14ac:dyDescent="0.2"/>
    <row r="1141" s="6" customFormat="1" ht="12.75" customHeight="1" x14ac:dyDescent="0.2"/>
    <row r="1142" s="6" customFormat="1" ht="12.75" customHeight="1" x14ac:dyDescent="0.2"/>
    <row r="1143" s="6" customFormat="1" ht="12.75" customHeight="1" x14ac:dyDescent="0.2"/>
    <row r="1144" s="6" customFormat="1" ht="12.75" customHeight="1" x14ac:dyDescent="0.2"/>
    <row r="1145" s="6" customFormat="1" ht="12.75" customHeight="1" x14ac:dyDescent="0.2"/>
    <row r="1146" s="6" customFormat="1" ht="12.75" customHeight="1" x14ac:dyDescent="0.2"/>
    <row r="1147" s="6" customFormat="1" ht="12.75" customHeight="1" x14ac:dyDescent="0.2"/>
    <row r="1148" s="6" customFormat="1" ht="12.75" customHeight="1" x14ac:dyDescent="0.2"/>
    <row r="1149" s="6" customFormat="1" ht="12.75" customHeight="1" x14ac:dyDescent="0.2"/>
    <row r="1150" s="6" customFormat="1" ht="12.75" customHeight="1" x14ac:dyDescent="0.2"/>
    <row r="1151" s="6" customFormat="1" ht="12.75" customHeight="1" x14ac:dyDescent="0.2"/>
    <row r="1152" s="6" customFormat="1" ht="12.75" customHeight="1" x14ac:dyDescent="0.2"/>
    <row r="1153" s="6" customFormat="1" ht="12.75" customHeight="1" x14ac:dyDescent="0.2"/>
    <row r="1154" s="6" customFormat="1" ht="12.75" customHeight="1" x14ac:dyDescent="0.2"/>
    <row r="1155" s="6" customFormat="1" ht="12.75" customHeight="1" x14ac:dyDescent="0.2"/>
    <row r="1156" s="6" customFormat="1" ht="12.75" customHeight="1" x14ac:dyDescent="0.2"/>
    <row r="1157" s="6" customFormat="1" ht="12.75" customHeight="1" x14ac:dyDescent="0.2"/>
    <row r="1158" s="6" customFormat="1" ht="12.75" customHeight="1" x14ac:dyDescent="0.2"/>
    <row r="1159" s="6" customFormat="1" ht="12.75" customHeight="1" x14ac:dyDescent="0.2"/>
    <row r="1160" s="6" customFormat="1" ht="12.75" customHeight="1" x14ac:dyDescent="0.2"/>
    <row r="1161" s="6" customFormat="1" ht="12.75" customHeight="1" x14ac:dyDescent="0.2"/>
    <row r="1162" s="6" customFormat="1" ht="12.75" customHeight="1" x14ac:dyDescent="0.2"/>
    <row r="1163" s="6" customFormat="1" ht="12.75" customHeight="1" x14ac:dyDescent="0.2"/>
    <row r="1164" s="6" customFormat="1" ht="12.75" customHeight="1" x14ac:dyDescent="0.2"/>
    <row r="1165" s="6" customFormat="1" ht="12.75" customHeight="1" x14ac:dyDescent="0.2"/>
    <row r="1166" s="6" customFormat="1" ht="12.75" customHeight="1" x14ac:dyDescent="0.2"/>
    <row r="1167" s="6" customFormat="1" ht="12.75" customHeight="1" x14ac:dyDescent="0.2"/>
    <row r="1168" s="6" customFormat="1" ht="12.75" customHeight="1" x14ac:dyDescent="0.2"/>
    <row r="1169" s="6" customFormat="1" ht="12.75" customHeight="1" x14ac:dyDescent="0.2"/>
    <row r="1170" s="6" customFormat="1" ht="12.75" customHeight="1" x14ac:dyDescent="0.2"/>
    <row r="1171" s="6" customFormat="1" ht="12.75" customHeight="1" x14ac:dyDescent="0.2"/>
    <row r="1172" s="6" customFormat="1" ht="12.75" customHeight="1" x14ac:dyDescent="0.2"/>
    <row r="1173" s="6" customFormat="1" ht="12.75" customHeight="1" x14ac:dyDescent="0.2"/>
    <row r="1174" s="6" customFormat="1" ht="12.75" customHeight="1" x14ac:dyDescent="0.2"/>
    <row r="1175" s="6" customFormat="1" ht="12.75" customHeight="1" x14ac:dyDescent="0.2"/>
    <row r="1176" s="6" customFormat="1" ht="12.75" customHeight="1" x14ac:dyDescent="0.2"/>
    <row r="1177" s="6" customFormat="1" ht="12.75" customHeight="1" x14ac:dyDescent="0.2"/>
    <row r="1178" s="6" customFormat="1" ht="12.75" customHeight="1" x14ac:dyDescent="0.2"/>
    <row r="1179" s="6" customFormat="1" ht="12.75" customHeight="1" x14ac:dyDescent="0.2"/>
    <row r="1180" s="6" customFormat="1" ht="12.75" customHeight="1" x14ac:dyDescent="0.2"/>
    <row r="1181" s="6" customFormat="1" ht="12.75" customHeight="1" x14ac:dyDescent="0.2"/>
    <row r="1182" s="6" customFormat="1" ht="12.75" customHeight="1" x14ac:dyDescent="0.2"/>
    <row r="1183" s="6" customFormat="1" ht="12.75" customHeight="1" x14ac:dyDescent="0.2"/>
    <row r="1184" s="6" customFormat="1" ht="12.75" customHeight="1" x14ac:dyDescent="0.2"/>
    <row r="1185" s="6" customFormat="1" ht="12.75" customHeight="1" x14ac:dyDescent="0.2"/>
    <row r="1186" s="6" customFormat="1" ht="12.75" customHeight="1" x14ac:dyDescent="0.2"/>
    <row r="1187" s="6" customFormat="1" ht="12.75" customHeight="1" x14ac:dyDescent="0.2"/>
    <row r="1188" s="6" customFormat="1" ht="12.75" customHeight="1" x14ac:dyDescent="0.2"/>
    <row r="1189" s="6" customFormat="1" ht="12.75" customHeight="1" x14ac:dyDescent="0.2"/>
    <row r="1190" s="6" customFormat="1" ht="12.75" customHeight="1" x14ac:dyDescent="0.2"/>
    <row r="1191" s="6" customFormat="1" ht="12.75" customHeight="1" x14ac:dyDescent="0.2"/>
    <row r="1192" s="6" customFormat="1" ht="12.75" customHeight="1" x14ac:dyDescent="0.2"/>
    <row r="1193" s="6" customFormat="1" ht="12.75" customHeight="1" x14ac:dyDescent="0.2"/>
    <row r="1194" s="6" customFormat="1" ht="12.75" customHeight="1" x14ac:dyDescent="0.2"/>
    <row r="1195" s="6" customFormat="1" ht="12.75" customHeight="1" x14ac:dyDescent="0.2"/>
    <row r="1196" s="6" customFormat="1" ht="12.75" customHeight="1" x14ac:dyDescent="0.2"/>
    <row r="1197" s="6" customFormat="1" ht="12.75" customHeight="1" x14ac:dyDescent="0.2"/>
    <row r="1198" s="6" customFormat="1" ht="12.75" customHeight="1" x14ac:dyDescent="0.2"/>
    <row r="1199" s="6" customFormat="1" ht="12.75" customHeight="1" x14ac:dyDescent="0.2"/>
    <row r="1200" s="6" customFormat="1" ht="12.75" customHeight="1" x14ac:dyDescent="0.2"/>
    <row r="1201" s="6" customFormat="1" ht="12.75" customHeight="1" x14ac:dyDescent="0.2"/>
    <row r="1202" s="6" customFormat="1" ht="12.75" customHeight="1" x14ac:dyDescent="0.2"/>
    <row r="1203" s="6" customFormat="1" ht="12.75" customHeight="1" x14ac:dyDescent="0.2"/>
    <row r="1204" s="6" customFormat="1" ht="12.75" customHeight="1" x14ac:dyDescent="0.2"/>
    <row r="1205" s="6" customFormat="1" ht="12.75" customHeight="1" x14ac:dyDescent="0.2"/>
    <row r="1206" s="6" customFormat="1" ht="12.75" customHeight="1" x14ac:dyDescent="0.2"/>
    <row r="1207" s="6" customFormat="1" ht="12.75" customHeight="1" x14ac:dyDescent="0.2"/>
    <row r="1208" s="6" customFormat="1" ht="12.75" customHeight="1" x14ac:dyDescent="0.2"/>
    <row r="1209" s="6" customFormat="1" ht="12.75" customHeight="1" x14ac:dyDescent="0.2"/>
    <row r="1210" s="6" customFormat="1" ht="12.75" customHeight="1" x14ac:dyDescent="0.2"/>
    <row r="1211" s="6" customFormat="1" ht="12.75" customHeight="1" x14ac:dyDescent="0.2"/>
    <row r="1212" s="6" customFormat="1" ht="12.75" customHeight="1" x14ac:dyDescent="0.2"/>
    <row r="1213" s="6" customFormat="1" ht="12.75" customHeight="1" x14ac:dyDescent="0.2"/>
    <row r="1214" s="6" customFormat="1" ht="12.75" customHeight="1" x14ac:dyDescent="0.2"/>
    <row r="1215" s="6" customFormat="1" ht="12.75" customHeight="1" x14ac:dyDescent="0.2"/>
    <row r="1216" s="6" customFormat="1" ht="12.75" customHeight="1" x14ac:dyDescent="0.2"/>
    <row r="1217" s="6" customFormat="1" ht="12.75" customHeight="1" x14ac:dyDescent="0.2"/>
    <row r="1218" s="6" customFormat="1" ht="12.75" customHeight="1" x14ac:dyDescent="0.2"/>
    <row r="1219" s="6" customFormat="1" ht="12.75" customHeight="1" x14ac:dyDescent="0.2"/>
    <row r="1220" s="6" customFormat="1" ht="12.75" customHeight="1" x14ac:dyDescent="0.2"/>
    <row r="1221" s="6" customFormat="1" ht="12.75" customHeight="1" x14ac:dyDescent="0.2"/>
    <row r="1222" s="6" customFormat="1" ht="12.75" customHeight="1" x14ac:dyDescent="0.2"/>
    <row r="1223" s="6" customFormat="1" ht="12.75" customHeight="1" x14ac:dyDescent="0.2"/>
    <row r="1224" s="6" customFormat="1" ht="12.75" customHeight="1" x14ac:dyDescent="0.2"/>
    <row r="1225" s="6" customFormat="1" ht="12.75" customHeight="1" x14ac:dyDescent="0.2"/>
    <row r="1226" s="6" customFormat="1" ht="12.75" customHeight="1" x14ac:dyDescent="0.2"/>
    <row r="1227" s="6" customFormat="1" ht="12.75" customHeight="1" x14ac:dyDescent="0.2"/>
    <row r="1228" s="6" customFormat="1" ht="12.75" customHeight="1" x14ac:dyDescent="0.2"/>
    <row r="1229" s="6" customFormat="1" ht="12.75" customHeight="1" x14ac:dyDescent="0.2"/>
    <row r="1230" s="6" customFormat="1" ht="12.75" customHeight="1" x14ac:dyDescent="0.2"/>
    <row r="1231" s="6" customFormat="1" ht="12.75" customHeight="1" x14ac:dyDescent="0.2"/>
    <row r="1232" s="6" customFormat="1" ht="12.75" customHeight="1" x14ac:dyDescent="0.2"/>
    <row r="1233" s="6" customFormat="1" ht="12.75" customHeight="1" x14ac:dyDescent="0.2"/>
    <row r="1234" s="6" customFormat="1" ht="12.75" customHeight="1" x14ac:dyDescent="0.2"/>
    <row r="1235" s="6" customFormat="1" ht="12.75" customHeight="1" x14ac:dyDescent="0.2"/>
    <row r="1236" s="6" customFormat="1" ht="12.75" customHeight="1" x14ac:dyDescent="0.2"/>
    <row r="1237" s="6" customFormat="1" ht="12.75" customHeight="1" x14ac:dyDescent="0.2"/>
    <row r="1238" s="6" customFormat="1" ht="12.75" customHeight="1" x14ac:dyDescent="0.2"/>
    <row r="1239" s="6" customFormat="1" ht="12.75" customHeight="1" x14ac:dyDescent="0.2"/>
    <row r="1240" s="6" customFormat="1" ht="12.75" customHeight="1" x14ac:dyDescent="0.2"/>
    <row r="1241" s="6" customFormat="1" ht="12.75" customHeight="1" x14ac:dyDescent="0.2"/>
    <row r="1242" s="6" customFormat="1" ht="12.75" customHeight="1" x14ac:dyDescent="0.2"/>
    <row r="1243" s="6" customFormat="1" ht="12.75" customHeight="1" x14ac:dyDescent="0.2"/>
    <row r="1244" s="6" customFormat="1" ht="12.75" customHeight="1" x14ac:dyDescent="0.2"/>
    <row r="1245" s="6" customFormat="1" ht="12.75" customHeight="1" x14ac:dyDescent="0.2"/>
    <row r="1246" s="6" customFormat="1" ht="12.75" customHeight="1" x14ac:dyDescent="0.2"/>
    <row r="1247" s="6" customFormat="1" ht="12.75" customHeight="1" x14ac:dyDescent="0.2"/>
    <row r="1248" s="6" customFormat="1" ht="12.75" customHeight="1" x14ac:dyDescent="0.2"/>
    <row r="1249" s="6" customFormat="1" ht="12.75" customHeight="1" x14ac:dyDescent="0.2"/>
    <row r="1250" s="6" customFormat="1" ht="12.75" customHeight="1" x14ac:dyDescent="0.2"/>
    <row r="1251" s="6" customFormat="1" ht="12.75" customHeight="1" x14ac:dyDescent="0.2"/>
    <row r="1252" s="6" customFormat="1" ht="12.75" customHeight="1" x14ac:dyDescent="0.2"/>
    <row r="1253" s="6" customFormat="1" ht="12.75" customHeight="1" x14ac:dyDescent="0.2"/>
    <row r="1254" s="6" customFormat="1" ht="12.75" customHeight="1" x14ac:dyDescent="0.2"/>
    <row r="1255" s="6" customFormat="1" ht="12.75" customHeight="1" x14ac:dyDescent="0.2"/>
    <row r="1256" s="6" customFormat="1" ht="12.75" customHeight="1" x14ac:dyDescent="0.2"/>
    <row r="1257" s="6" customFormat="1" ht="12.75" customHeight="1" x14ac:dyDescent="0.2"/>
    <row r="1258" s="6" customFormat="1" ht="12.75" customHeight="1" x14ac:dyDescent="0.2"/>
    <row r="1259" s="6" customFormat="1" ht="12.75" customHeight="1" x14ac:dyDescent="0.2"/>
    <row r="1260" s="6" customFormat="1" ht="12.75" customHeight="1" x14ac:dyDescent="0.2"/>
    <row r="1261" s="6" customFormat="1" ht="12.75" customHeight="1" x14ac:dyDescent="0.2"/>
    <row r="1262" s="6" customFormat="1" ht="12.75" customHeight="1" x14ac:dyDescent="0.2"/>
    <row r="1263" s="6" customFormat="1" ht="12.75" customHeight="1" x14ac:dyDescent="0.2"/>
    <row r="1264" s="6" customFormat="1" ht="12.75" customHeight="1" x14ac:dyDescent="0.2"/>
    <row r="1265" s="6" customFormat="1" ht="12.75" customHeight="1" x14ac:dyDescent="0.2"/>
    <row r="1266" s="6" customFormat="1" ht="12.75" customHeight="1" x14ac:dyDescent="0.2"/>
    <row r="1267" s="6" customFormat="1" ht="12.75" customHeight="1" x14ac:dyDescent="0.2"/>
    <row r="1268" s="6" customFormat="1" ht="12.75" customHeight="1" x14ac:dyDescent="0.2"/>
    <row r="1269" s="6" customFormat="1" ht="12.75" customHeight="1" x14ac:dyDescent="0.2"/>
    <row r="1270" s="6" customFormat="1" ht="12.75" customHeight="1" x14ac:dyDescent="0.2"/>
    <row r="1271" s="6" customFormat="1" ht="12.75" customHeight="1" x14ac:dyDescent="0.2"/>
    <row r="1272" s="6" customFormat="1" ht="12.75" customHeight="1" x14ac:dyDescent="0.2"/>
    <row r="1273" s="6" customFormat="1" ht="12.75" customHeight="1" x14ac:dyDescent="0.2"/>
    <row r="1274" s="6" customFormat="1" ht="12.75" customHeight="1" x14ac:dyDescent="0.2"/>
    <row r="1275" s="6" customFormat="1" ht="12.75" customHeight="1" x14ac:dyDescent="0.2"/>
    <row r="1276" s="6" customFormat="1" ht="12.75" customHeight="1" x14ac:dyDescent="0.2"/>
    <row r="1277" s="6" customFormat="1" ht="12.75" customHeight="1" x14ac:dyDescent="0.2"/>
    <row r="1278" s="6" customFormat="1" ht="12.75" customHeight="1" x14ac:dyDescent="0.2"/>
    <row r="1279" s="6" customFormat="1" ht="12.75" customHeight="1" x14ac:dyDescent="0.2"/>
    <row r="1280" s="6" customFormat="1" ht="12.75" customHeight="1" x14ac:dyDescent="0.2"/>
    <row r="1281" s="6" customFormat="1" ht="12.75" customHeight="1" x14ac:dyDescent="0.2"/>
    <row r="1282" s="6" customFormat="1" ht="12.75" customHeight="1" x14ac:dyDescent="0.2"/>
    <row r="1283" s="6" customFormat="1" ht="12.75" customHeight="1" x14ac:dyDescent="0.2"/>
    <row r="1284" s="6" customFormat="1" ht="12.75" customHeight="1" x14ac:dyDescent="0.2"/>
    <row r="1285" s="6" customFormat="1" ht="12.75" customHeight="1" x14ac:dyDescent="0.2"/>
    <row r="1286" s="6" customFormat="1" ht="12.75" customHeight="1" x14ac:dyDescent="0.2"/>
    <row r="1287" s="6" customFormat="1" ht="12.75" customHeight="1" x14ac:dyDescent="0.2"/>
    <row r="1288" s="6" customFormat="1" ht="12.75" customHeight="1" x14ac:dyDescent="0.2"/>
    <row r="1289" s="6" customFormat="1" ht="12.75" customHeight="1" x14ac:dyDescent="0.2"/>
    <row r="1290" s="6" customFormat="1" ht="12.75" customHeight="1" x14ac:dyDescent="0.2"/>
    <row r="1291" s="6" customFormat="1" ht="12.75" customHeight="1" x14ac:dyDescent="0.2"/>
    <row r="1292" s="6" customFormat="1" ht="12.75" customHeight="1" x14ac:dyDescent="0.2"/>
    <row r="1293" s="6" customFormat="1" ht="12.75" customHeight="1" x14ac:dyDescent="0.2"/>
    <row r="1294" s="6" customFormat="1" ht="12.75" customHeight="1" x14ac:dyDescent="0.2"/>
    <row r="1295" s="6" customFormat="1" ht="12.75" customHeight="1" x14ac:dyDescent="0.2"/>
    <row r="1296" s="6" customFormat="1" ht="12.75" customHeight="1" x14ac:dyDescent="0.2"/>
    <row r="1297" s="6" customFormat="1" ht="12.75" customHeight="1" x14ac:dyDescent="0.2"/>
    <row r="1298" s="6" customFormat="1" ht="12.75" customHeight="1" x14ac:dyDescent="0.2"/>
    <row r="1299" s="6" customFormat="1" ht="12.75" customHeight="1" x14ac:dyDescent="0.2"/>
    <row r="1300" s="6" customFormat="1" ht="12.75" customHeight="1" x14ac:dyDescent="0.2"/>
    <row r="1301" s="6" customFormat="1" ht="12.75" customHeight="1" x14ac:dyDescent="0.2"/>
    <row r="1302" s="6" customFormat="1" ht="12.75" customHeight="1" x14ac:dyDescent="0.2"/>
    <row r="1303" s="6" customFormat="1" ht="12.75" customHeight="1" x14ac:dyDescent="0.2"/>
    <row r="1304" s="6" customFormat="1" ht="12.75" customHeight="1" x14ac:dyDescent="0.2"/>
    <row r="1305" s="6" customFormat="1" ht="12.75" customHeight="1" x14ac:dyDescent="0.2"/>
    <row r="1306" s="6" customFormat="1" ht="12.75" customHeight="1" x14ac:dyDescent="0.2"/>
    <row r="1307" s="6" customFormat="1" ht="12.75" customHeight="1" x14ac:dyDescent="0.2"/>
    <row r="1308" s="6" customFormat="1" ht="12.75" customHeight="1" x14ac:dyDescent="0.2"/>
    <row r="1309" s="6" customFormat="1" ht="12.75" customHeight="1" x14ac:dyDescent="0.2"/>
    <row r="1310" s="6" customFormat="1" ht="12.75" customHeight="1" x14ac:dyDescent="0.2"/>
    <row r="1311" s="6" customFormat="1" ht="12.75" customHeight="1" x14ac:dyDescent="0.2"/>
    <row r="1312" s="6" customFormat="1" ht="12.75" customHeight="1" x14ac:dyDescent="0.2"/>
    <row r="1313" s="6" customFormat="1" ht="12.75" customHeight="1" x14ac:dyDescent="0.2"/>
    <row r="1314" s="6" customFormat="1" ht="12.75" customHeight="1" x14ac:dyDescent="0.2"/>
    <row r="1315" s="6" customFormat="1" ht="12.75" customHeight="1" x14ac:dyDescent="0.2"/>
    <row r="1316" s="6" customFormat="1" ht="12.75" customHeight="1" x14ac:dyDescent="0.2"/>
    <row r="1317" s="6" customFormat="1" ht="12.75" customHeight="1" x14ac:dyDescent="0.2"/>
    <row r="1318" s="6" customFormat="1" ht="12.75" customHeight="1" x14ac:dyDescent="0.2"/>
    <row r="1319" s="6" customFormat="1" ht="12.75" customHeight="1" x14ac:dyDescent="0.2"/>
    <row r="1320" s="6" customFormat="1" ht="12.75" customHeight="1" x14ac:dyDescent="0.2"/>
    <row r="1321" s="6" customFormat="1" ht="12.75" customHeight="1" x14ac:dyDescent="0.2"/>
    <row r="1322" s="6" customFormat="1" ht="12.75" customHeight="1" x14ac:dyDescent="0.2"/>
    <row r="1323" s="6" customFormat="1" ht="12.75" customHeight="1" x14ac:dyDescent="0.2"/>
    <row r="1324" s="6" customFormat="1" ht="12.75" customHeight="1" x14ac:dyDescent="0.2"/>
    <row r="1325" s="6" customFormat="1" ht="12.75" customHeight="1" x14ac:dyDescent="0.2"/>
    <row r="1326" s="6" customFormat="1" ht="12.75" customHeight="1" x14ac:dyDescent="0.2"/>
    <row r="1327" s="6" customFormat="1" ht="12.75" customHeight="1" x14ac:dyDescent="0.2"/>
    <row r="1328" s="6" customFormat="1" ht="12.75" customHeight="1" x14ac:dyDescent="0.2"/>
    <row r="1329" s="6" customFormat="1" ht="12.75" customHeight="1" x14ac:dyDescent="0.2"/>
    <row r="1330" s="6" customFormat="1" ht="12.75" customHeight="1" x14ac:dyDescent="0.2"/>
    <row r="1331" s="6" customFormat="1" ht="12.75" customHeight="1" x14ac:dyDescent="0.2"/>
    <row r="1332" s="6" customFormat="1" ht="12.75" customHeight="1" x14ac:dyDescent="0.2"/>
    <row r="1333" s="6" customFormat="1" ht="12.75" customHeight="1" x14ac:dyDescent="0.2"/>
    <row r="1334" s="6" customFormat="1" ht="12.75" customHeight="1" x14ac:dyDescent="0.2"/>
    <row r="1335" s="6" customFormat="1" ht="12.75" customHeight="1" x14ac:dyDescent="0.2"/>
    <row r="1336" s="6" customFormat="1" ht="12.75" customHeight="1" x14ac:dyDescent="0.2"/>
    <row r="1337" s="6" customFormat="1" ht="12.75" customHeight="1" x14ac:dyDescent="0.2"/>
    <row r="1338" s="6" customFormat="1" ht="12.75" customHeight="1" x14ac:dyDescent="0.2"/>
    <row r="1339" s="6" customFormat="1" ht="12.75" customHeight="1" x14ac:dyDescent="0.2"/>
    <row r="1340" s="6" customFormat="1" ht="12.75" customHeight="1" x14ac:dyDescent="0.2"/>
    <row r="1341" s="6" customFormat="1" ht="12.75" customHeight="1" x14ac:dyDescent="0.2"/>
    <row r="1342" s="6" customFormat="1" ht="12.75" customHeight="1" x14ac:dyDescent="0.2"/>
    <row r="1343" s="6" customFormat="1" ht="12.75" customHeight="1" x14ac:dyDescent="0.2"/>
    <row r="1344" s="6" customFormat="1" ht="12.75" customHeight="1" x14ac:dyDescent="0.2"/>
    <row r="1345" s="6" customFormat="1" ht="12.75" customHeight="1" x14ac:dyDescent="0.2"/>
    <row r="1346" s="6" customFormat="1" ht="12.75" customHeight="1" x14ac:dyDescent="0.2"/>
    <row r="1347" s="6" customFormat="1" ht="12.75" customHeight="1" x14ac:dyDescent="0.2"/>
    <row r="1348" s="6" customFormat="1" ht="12.75" customHeight="1" x14ac:dyDescent="0.2"/>
    <row r="1349" s="6" customFormat="1" ht="12.75" customHeight="1" x14ac:dyDescent="0.2"/>
    <row r="1350" s="6" customFormat="1" ht="12.75" customHeight="1" x14ac:dyDescent="0.2"/>
    <row r="1351" s="6" customFormat="1" ht="12.75" customHeight="1" x14ac:dyDescent="0.2"/>
    <row r="1352" s="6" customFormat="1" ht="12.75" customHeight="1" x14ac:dyDescent="0.2"/>
    <row r="1353" s="6" customFormat="1" ht="12.75" customHeight="1" x14ac:dyDescent="0.2"/>
    <row r="1354" s="6" customFormat="1" ht="12.75" customHeight="1" x14ac:dyDescent="0.2"/>
    <row r="1355" s="6" customFormat="1" ht="12.75" customHeight="1" x14ac:dyDescent="0.2"/>
    <row r="1356" s="6" customFormat="1" ht="12.75" customHeight="1" x14ac:dyDescent="0.2"/>
    <row r="1357" s="6" customFormat="1" ht="12.75" customHeight="1" x14ac:dyDescent="0.2"/>
    <row r="1358" s="6" customFormat="1" ht="12.75" customHeight="1" x14ac:dyDescent="0.2"/>
    <row r="1359" s="6" customFormat="1" ht="12.75" customHeight="1" x14ac:dyDescent="0.2"/>
    <row r="1360" s="6" customFormat="1" ht="12.75" customHeight="1" x14ac:dyDescent="0.2"/>
    <row r="1361" s="6" customFormat="1" ht="12.75" customHeight="1" x14ac:dyDescent="0.2"/>
    <row r="1362" s="6" customFormat="1" ht="12.75" customHeight="1" x14ac:dyDescent="0.2"/>
    <row r="1363" s="6" customFormat="1" ht="12.75" customHeight="1" x14ac:dyDescent="0.2"/>
    <row r="1364" s="6" customFormat="1" ht="12.75" customHeight="1" x14ac:dyDescent="0.2"/>
    <row r="1365" s="6" customFormat="1" ht="12.75" customHeight="1" x14ac:dyDescent="0.2"/>
    <row r="1366" s="6" customFormat="1" ht="12.75" customHeight="1" x14ac:dyDescent="0.2"/>
    <row r="1367" s="6" customFormat="1" ht="12.75" customHeight="1" x14ac:dyDescent="0.2"/>
    <row r="1368" s="6" customFormat="1" ht="12.75" customHeight="1" x14ac:dyDescent="0.2"/>
    <row r="1369" s="6" customFormat="1" ht="12.75" customHeight="1" x14ac:dyDescent="0.2"/>
    <row r="1370" s="6" customFormat="1" ht="12.75" customHeight="1" x14ac:dyDescent="0.2"/>
    <row r="1371" s="6" customFormat="1" ht="12.75" customHeight="1" x14ac:dyDescent="0.2"/>
    <row r="1372" s="6" customFormat="1" ht="12.75" customHeight="1" x14ac:dyDescent="0.2"/>
    <row r="1373" s="6" customFormat="1" ht="12.75" customHeight="1" x14ac:dyDescent="0.2"/>
    <row r="1374" s="6" customFormat="1" ht="12.75" customHeight="1" x14ac:dyDescent="0.2"/>
    <row r="1375" s="6" customFormat="1" ht="12.75" customHeight="1" x14ac:dyDescent="0.2"/>
    <row r="1376" s="6" customFormat="1" ht="12.75" customHeight="1" x14ac:dyDescent="0.2"/>
    <row r="1377" s="6" customFormat="1" ht="12.75" customHeight="1" x14ac:dyDescent="0.2"/>
    <row r="1378" s="6" customFormat="1" ht="12.75" customHeight="1" x14ac:dyDescent="0.2"/>
    <row r="1379" s="6" customFormat="1" ht="12.75" customHeight="1" x14ac:dyDescent="0.2"/>
    <row r="1380" s="6" customFormat="1" ht="12.75" customHeight="1" x14ac:dyDescent="0.2"/>
    <row r="1381" s="6" customFormat="1" ht="12.75" customHeight="1" x14ac:dyDescent="0.2"/>
    <row r="1382" s="6" customFormat="1" ht="12.75" customHeight="1" x14ac:dyDescent="0.2"/>
    <row r="1383" s="6" customFormat="1" ht="12.75" customHeight="1" x14ac:dyDescent="0.2"/>
    <row r="1384" s="6" customFormat="1" ht="12.75" customHeight="1" x14ac:dyDescent="0.2"/>
    <row r="1385" s="6" customFormat="1" ht="12.75" customHeight="1" x14ac:dyDescent="0.2"/>
    <row r="1386" s="6" customFormat="1" ht="12.75" customHeight="1" x14ac:dyDescent="0.2"/>
    <row r="1387" s="6" customFormat="1" ht="12.75" customHeight="1" x14ac:dyDescent="0.2"/>
    <row r="1388" s="6" customFormat="1" ht="12.75" customHeight="1" x14ac:dyDescent="0.2"/>
    <row r="1389" s="6" customFormat="1" ht="12.75" customHeight="1" x14ac:dyDescent="0.2"/>
    <row r="1390" s="6" customFormat="1" ht="12.75" customHeight="1" x14ac:dyDescent="0.2"/>
    <row r="1391" s="6" customFormat="1" ht="12.75" customHeight="1" x14ac:dyDescent="0.2"/>
    <row r="1392" s="6" customFormat="1" ht="12.75" customHeight="1" x14ac:dyDescent="0.2"/>
    <row r="1393" s="6" customFormat="1" ht="12.75" customHeight="1" x14ac:dyDescent="0.2"/>
    <row r="1394" s="6" customFormat="1" ht="12.75" customHeight="1" x14ac:dyDescent="0.2"/>
    <row r="1395" s="6" customFormat="1" ht="12.75" customHeight="1" x14ac:dyDescent="0.2"/>
    <row r="1396" s="6" customFormat="1" ht="12.75" customHeight="1" x14ac:dyDescent="0.2"/>
    <row r="1397" s="6" customFormat="1" ht="12.75" customHeight="1" x14ac:dyDescent="0.2"/>
    <row r="1398" s="6" customFormat="1" ht="12.75" customHeight="1" x14ac:dyDescent="0.2"/>
    <row r="1399" s="6" customFormat="1" ht="12.75" customHeight="1" x14ac:dyDescent="0.2"/>
    <row r="1400" s="6" customFormat="1" ht="12.75" customHeight="1" x14ac:dyDescent="0.2"/>
    <row r="1401" s="6" customFormat="1" ht="12.75" customHeight="1" x14ac:dyDescent="0.2"/>
    <row r="1402" s="6" customFormat="1" ht="12.75" customHeight="1" x14ac:dyDescent="0.2"/>
    <row r="1403" s="6" customFormat="1" ht="12.75" customHeight="1" x14ac:dyDescent="0.2"/>
    <row r="1404" s="6" customFormat="1" ht="12.75" customHeight="1" x14ac:dyDescent="0.2"/>
    <row r="1405" s="6" customFormat="1" ht="12.75" customHeight="1" x14ac:dyDescent="0.2"/>
    <row r="1406" s="6" customFormat="1" ht="12.75" customHeight="1" x14ac:dyDescent="0.2"/>
    <row r="1407" s="6" customFormat="1" ht="12.75" customHeight="1" x14ac:dyDescent="0.2"/>
    <row r="1408" s="6" customFormat="1" ht="12.75" customHeight="1" x14ac:dyDescent="0.2"/>
    <row r="1409" s="6" customFormat="1" ht="12.75" customHeight="1" x14ac:dyDescent="0.2"/>
    <row r="1410" s="6" customFormat="1" ht="12.75" customHeight="1" x14ac:dyDescent="0.2"/>
    <row r="1411" s="6" customFormat="1" ht="12.75" customHeight="1" x14ac:dyDescent="0.2"/>
    <row r="1412" s="6" customFormat="1" ht="12.75" customHeight="1" x14ac:dyDescent="0.2"/>
    <row r="1413" s="6" customFormat="1" ht="12.75" customHeight="1" x14ac:dyDescent="0.2"/>
    <row r="1414" s="6" customFormat="1" ht="12.75" customHeight="1" x14ac:dyDescent="0.2"/>
    <row r="1415" s="6" customFormat="1" ht="12.75" customHeight="1" x14ac:dyDescent="0.2"/>
    <row r="1416" s="6" customFormat="1" ht="12.75" customHeight="1" x14ac:dyDescent="0.2"/>
    <row r="1417" s="6" customFormat="1" ht="12.75" customHeight="1" x14ac:dyDescent="0.2"/>
    <row r="1418" s="6" customFormat="1" ht="12.75" customHeight="1" x14ac:dyDescent="0.2"/>
    <row r="1419" s="6" customFormat="1" ht="12.75" customHeight="1" x14ac:dyDescent="0.2"/>
    <row r="1420" s="6" customFormat="1" ht="12.75" customHeight="1" x14ac:dyDescent="0.2"/>
    <row r="1421" s="6" customFormat="1" ht="12.75" customHeight="1" x14ac:dyDescent="0.2"/>
    <row r="1422" s="6" customFormat="1" ht="12.75" customHeight="1" x14ac:dyDescent="0.2"/>
    <row r="1423" s="6" customFormat="1" ht="12.75" customHeight="1" x14ac:dyDescent="0.2"/>
    <row r="1424" s="6" customFormat="1" ht="12.75" customHeight="1" x14ac:dyDescent="0.2"/>
    <row r="1425" s="6" customFormat="1" ht="12.75" customHeight="1" x14ac:dyDescent="0.2"/>
    <row r="1426" s="6" customFormat="1" ht="12.75" customHeight="1" x14ac:dyDescent="0.2"/>
    <row r="1427" s="6" customFormat="1" ht="12.75" customHeight="1" x14ac:dyDescent="0.2"/>
    <row r="1428" s="6" customFormat="1" ht="12.75" customHeight="1" x14ac:dyDescent="0.2"/>
    <row r="1429" s="6" customFormat="1" ht="12.75" customHeight="1" x14ac:dyDescent="0.2"/>
    <row r="1430" s="6" customFormat="1" ht="12.75" customHeight="1" x14ac:dyDescent="0.2"/>
    <row r="1431" s="6" customFormat="1" ht="12.75" customHeight="1" x14ac:dyDescent="0.2"/>
    <row r="1432" s="6" customFormat="1" ht="12.75" customHeight="1" x14ac:dyDescent="0.2"/>
    <row r="1433" s="6" customFormat="1" ht="12.75" customHeight="1" x14ac:dyDescent="0.2"/>
    <row r="1434" s="6" customFormat="1" ht="12.75" customHeight="1" x14ac:dyDescent="0.2"/>
    <row r="1435" s="6" customFormat="1" ht="12.75" customHeight="1" x14ac:dyDescent="0.2"/>
    <row r="1436" s="6" customFormat="1" ht="12.75" customHeight="1" x14ac:dyDescent="0.2"/>
    <row r="1437" s="6" customFormat="1" ht="12.75" customHeight="1" x14ac:dyDescent="0.2"/>
    <row r="1438" s="6" customFormat="1" ht="12.75" customHeight="1" x14ac:dyDescent="0.2"/>
    <row r="1439" s="6" customFormat="1" ht="12.75" customHeight="1" x14ac:dyDescent="0.2"/>
    <row r="1440" s="6" customFormat="1" ht="12.75" customHeight="1" x14ac:dyDescent="0.2"/>
    <row r="1441" s="6" customFormat="1" ht="12.75" customHeight="1" x14ac:dyDescent="0.2"/>
    <row r="1442" s="6" customFormat="1" ht="12.75" customHeight="1" x14ac:dyDescent="0.2"/>
    <row r="1443" s="6" customFormat="1" ht="12.75" customHeight="1" x14ac:dyDescent="0.2"/>
    <row r="1444" s="6" customFormat="1" ht="12.75" customHeight="1" x14ac:dyDescent="0.2"/>
    <row r="1445" s="6" customFormat="1" ht="12.75" customHeight="1" x14ac:dyDescent="0.2"/>
    <row r="1446" s="6" customFormat="1" ht="12.75" customHeight="1" x14ac:dyDescent="0.2"/>
    <row r="1447" s="6" customFormat="1" ht="12.75" customHeight="1" x14ac:dyDescent="0.2"/>
    <row r="1448" s="6" customFormat="1" ht="12.75" customHeight="1" x14ac:dyDescent="0.2"/>
    <row r="1449" s="6" customFormat="1" ht="12.75" customHeight="1" x14ac:dyDescent="0.2"/>
    <row r="1450" s="6" customFormat="1" ht="12.75" customHeight="1" x14ac:dyDescent="0.2"/>
    <row r="1451" s="6" customFormat="1" ht="12.75" customHeight="1" x14ac:dyDescent="0.2"/>
    <row r="1452" s="6" customFormat="1" ht="12.75" customHeight="1" x14ac:dyDescent="0.2"/>
    <row r="1453" s="6" customFormat="1" ht="12.75" customHeight="1" x14ac:dyDescent="0.2"/>
    <row r="1454" s="6" customFormat="1" ht="12.75" customHeight="1" x14ac:dyDescent="0.2"/>
    <row r="1455" s="6" customFormat="1" ht="12.75" customHeight="1" x14ac:dyDescent="0.2"/>
    <row r="1456" s="6" customFormat="1" ht="12.75" customHeight="1" x14ac:dyDescent="0.2"/>
    <row r="1457" s="6" customFormat="1" ht="12.75" customHeight="1" x14ac:dyDescent="0.2"/>
    <row r="1458" s="6" customFormat="1" ht="12.75" customHeight="1" x14ac:dyDescent="0.2"/>
    <row r="1459" s="6" customFormat="1" ht="12.75" customHeight="1" x14ac:dyDescent="0.2"/>
    <row r="1460" s="6" customFormat="1" ht="12.75" customHeight="1" x14ac:dyDescent="0.2"/>
    <row r="1461" s="6" customFormat="1" ht="12.75" customHeight="1" x14ac:dyDescent="0.2"/>
    <row r="1462" s="6" customFormat="1" ht="12.75" customHeight="1" x14ac:dyDescent="0.2"/>
    <row r="1463" s="6" customFormat="1" ht="12.75" customHeight="1" x14ac:dyDescent="0.2"/>
    <row r="1464" s="6" customFormat="1" ht="12.75" customHeight="1" x14ac:dyDescent="0.2"/>
    <row r="1465" s="6" customFormat="1" ht="12.75" customHeight="1" x14ac:dyDescent="0.2"/>
    <row r="1466" s="6" customFormat="1" ht="12.75" customHeight="1" x14ac:dyDescent="0.2"/>
    <row r="1467" s="6" customFormat="1" ht="12.75" customHeight="1" x14ac:dyDescent="0.2"/>
    <row r="1468" s="6" customFormat="1" ht="12.75" customHeight="1" x14ac:dyDescent="0.2"/>
    <row r="1469" s="6" customFormat="1" ht="12.75" customHeight="1" x14ac:dyDescent="0.2"/>
    <row r="1470" s="6" customFormat="1" ht="12.75" customHeight="1" x14ac:dyDescent="0.2"/>
    <row r="1471" s="6" customFormat="1" ht="12.75" customHeight="1" x14ac:dyDescent="0.2"/>
    <row r="1472" s="6" customFormat="1" ht="12.75" customHeight="1" x14ac:dyDescent="0.2"/>
    <row r="1473" s="6" customFormat="1" ht="12.75" customHeight="1" x14ac:dyDescent="0.2"/>
    <row r="1474" s="6" customFormat="1" ht="12.75" customHeight="1" x14ac:dyDescent="0.2"/>
    <row r="1475" s="6" customFormat="1" ht="12.75" customHeight="1" x14ac:dyDescent="0.2"/>
    <row r="1476" s="6" customFormat="1" ht="12.75" customHeight="1" x14ac:dyDescent="0.2"/>
    <row r="1477" s="6" customFormat="1" ht="12.75" customHeight="1" x14ac:dyDescent="0.2"/>
    <row r="1478" s="6" customFormat="1" ht="12.75" customHeight="1" x14ac:dyDescent="0.2"/>
    <row r="1479" s="6" customFormat="1" ht="12.75" customHeight="1" x14ac:dyDescent="0.2"/>
    <row r="1480" s="6" customFormat="1" ht="12.75" customHeight="1" x14ac:dyDescent="0.2"/>
    <row r="1481" s="6" customFormat="1" ht="12.75" customHeight="1" x14ac:dyDescent="0.2"/>
  </sheetData>
  <mergeCells count="37">
    <mergeCell ref="B19:U19"/>
    <mergeCell ref="K1:S2"/>
    <mergeCell ref="K3:S3"/>
    <mergeCell ref="H5:W5"/>
    <mergeCell ref="D7:J7"/>
    <mergeCell ref="K7:Z7"/>
    <mergeCell ref="C9:M9"/>
    <mergeCell ref="B11:U11"/>
    <mergeCell ref="B15:U15"/>
    <mergeCell ref="V13:AA13"/>
    <mergeCell ref="V17:AA17"/>
    <mergeCell ref="B32:G32"/>
    <mergeCell ref="H32:Q32"/>
    <mergeCell ref="B38:I38"/>
    <mergeCell ref="J38:Q38"/>
    <mergeCell ref="R38:S38"/>
    <mergeCell ref="V21:AA21"/>
    <mergeCell ref="B23:U23"/>
    <mergeCell ref="V25:AA25"/>
    <mergeCell ref="B27:U27"/>
    <mergeCell ref="V29:AA29"/>
    <mergeCell ref="AA38:AB38"/>
    <mergeCell ref="B40:G40"/>
    <mergeCell ref="H40:J40"/>
    <mergeCell ref="K40:O40"/>
    <mergeCell ref="P40:AC40"/>
    <mergeCell ref="T38:U38"/>
    <mergeCell ref="V38:Z38"/>
    <mergeCell ref="B53:Q53"/>
    <mergeCell ref="B54:AB56"/>
    <mergeCell ref="B69:J69"/>
    <mergeCell ref="V69:Z69"/>
    <mergeCell ref="B42:P42"/>
    <mergeCell ref="B43:M43"/>
    <mergeCell ref="B44:AB46"/>
    <mergeCell ref="B48:Q48"/>
    <mergeCell ref="B49:AB51"/>
  </mergeCells>
  <dataValidations disablePrompts="1" count="1">
    <dataValidation type="list" allowBlank="1" showInputMessage="1" showErrorMessage="1" sqref="B23:U23 B15:U15 B19:U19 B11:U11 B27:U27">
      <formula1>Komisja</formula1>
    </dataValidation>
  </dataValidations>
  <pageMargins left="0.70866141732283472" right="0.59055118110236227" top="0.94488188976377963" bottom="0.9055118110236221" header="0.19685039370078741" footer="0.19685039370078741"/>
  <pageSetup paperSize="9" orientation="portrait" r:id="rId1"/>
  <headerFooter>
    <oddHeader>&amp;L&amp;G&amp;CFormularz F10-T-P10
Protokół z posiedzenia Zarządu&amp;RWydanie: 2
Obowiązuje od: 01.01.2024</oddHeader>
    <oddFooter>&amp;C&amp;8Stowarzyszenie "Samorządowe Centrum Przedsiębiorczości i Rozwoju" w Suchej Beskidzkiej
ul. Mickiewicza 175; 34-200 Sucha Beskidzka
tel: +48 33 874 13 15;        www.funduszemalopolska.pl;          e-mail: sekretariat@funduszemalopolska.pl&amp;R&amp;8&amp;P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5</vt:i4>
      </vt:variant>
    </vt:vector>
  </HeadingPairs>
  <TitlesOfParts>
    <vt:vector size="16" baseType="lpstr">
      <vt:lpstr>Wsad</vt:lpstr>
      <vt:lpstr>Formularz_wniosku</vt:lpstr>
      <vt:lpstr>Biznesplan</vt:lpstr>
      <vt:lpstr>Wydatki w ramach przedsięwzięci</vt:lpstr>
      <vt:lpstr>Analiza finansowa</vt:lpstr>
      <vt:lpstr>Osobisty kwestionariusz wniosko</vt:lpstr>
      <vt:lpstr>Oświadczenie o MŚP</vt:lpstr>
      <vt:lpstr>Arkusz Oceny Projektu</vt:lpstr>
      <vt:lpstr>Protokół z posiedzenai KP</vt:lpstr>
      <vt:lpstr>Biznesplan (9)</vt:lpstr>
      <vt:lpstr>Biznesplan (10)</vt:lpstr>
      <vt:lpstr>DG</vt:lpstr>
      <vt:lpstr>Komisja</vt:lpstr>
      <vt:lpstr>rodz</vt:lpstr>
      <vt:lpstr>ROZL</vt:lpstr>
      <vt:lpstr>taknie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Stasik</dc:creator>
  <cp:lastModifiedBy>Michał Stasik</cp:lastModifiedBy>
  <cp:lastPrinted>2023-10-04T09:55:49Z</cp:lastPrinted>
  <dcterms:created xsi:type="dcterms:W3CDTF">2023-03-27T09:47:18Z</dcterms:created>
  <dcterms:modified xsi:type="dcterms:W3CDTF">2024-05-29T07:25:13Z</dcterms:modified>
</cp:coreProperties>
</file>